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 firstSheet="2" activeTab="2"/>
  </bookViews>
  <sheets>
    <sheet name="Sheet1" sheetId="13" state="hidden" r:id="rId1"/>
    <sheet name="Sheet2" sheetId="14" state="hidden" r:id="rId2"/>
    <sheet name="Sheet1 (3)" sheetId="72" r:id="rId3"/>
  </sheets>
  <definedNames>
    <definedName name="_xlnm._FilterDatabase" localSheetId="2" hidden="1">'Sheet1 (3)'!$A$1:$N$32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<sst xmlns="http://schemas.openxmlformats.org/spreadsheetml/2006/main" count="168" uniqueCount="83">
  <si>
    <t>护栏扫漆一览表</t>
  </si>
  <si>
    <t>项目名称：韶关市新丰公路事务中心虎掩至华溪段安全设施更新工程</t>
  </si>
  <si>
    <t>序号</t>
  </si>
  <si>
    <t>线路编号</t>
  </si>
  <si>
    <t>起讫桩号或中心桩号</t>
  </si>
  <si>
    <t>护栏名称</t>
  </si>
  <si>
    <t>主要尺寸及说明</t>
  </si>
  <si>
    <t>护栏扫漆</t>
  </si>
  <si>
    <t>备注</t>
  </si>
  <si>
    <t>长度（m）</t>
  </si>
  <si>
    <t>高度（m）</t>
  </si>
  <si>
    <t>扫漆面积
（m2）</t>
  </si>
  <si>
    <t>G105</t>
  </si>
  <si>
    <t>K2405+550-700南行</t>
  </si>
  <si>
    <t>混凝土护栏</t>
  </si>
  <si>
    <t>K2410+080-450中栏</t>
  </si>
  <si>
    <t>K2410+100-420北行</t>
  </si>
  <si>
    <t>K2408+020南行</t>
  </si>
  <si>
    <t>K2401+670北行</t>
  </si>
  <si>
    <t>K2401+940北行</t>
  </si>
  <si>
    <t>K2402+500北行</t>
  </si>
  <si>
    <t>合计</t>
  </si>
  <si>
    <t xml:space="preserve">               编制：</t>
  </si>
  <si>
    <t>审核：</t>
  </si>
  <si>
    <t>交通标志材料汇总表</t>
  </si>
  <si>
    <t>项目名称：2025年第二批国省道公路缺损设施修复工程</t>
  </si>
  <si>
    <t>桩号</t>
  </si>
  <si>
    <t>标志支撑
形式</t>
  </si>
  <si>
    <t>版面尺寸（mm）</t>
  </si>
  <si>
    <t>数量（处）</t>
  </si>
  <si>
    <t>立柱（横梁）总重(t)</t>
  </si>
  <si>
    <t>标志牌总重(kg)</t>
  </si>
  <si>
    <t>底座法兰盘(t)</t>
  </si>
  <si>
    <t>地脚螺栓(t)</t>
  </si>
  <si>
    <t>基础钢筋(t)</t>
  </si>
  <si>
    <t>C25砼（m3）</t>
  </si>
  <si>
    <t>IV类反光膜(m2)</t>
  </si>
  <si>
    <r>
      <rPr>
        <sz val="11"/>
        <color theme="1"/>
        <rFont val="Times New Roman"/>
        <charset val="134"/>
      </rPr>
      <t>K2387+750</t>
    </r>
    <r>
      <rPr>
        <sz val="11"/>
        <color theme="1"/>
        <rFont val="宋体"/>
        <charset val="134"/>
      </rPr>
      <t>南行</t>
    </r>
  </si>
  <si>
    <t>单柱式</t>
  </si>
  <si>
    <t>六角形550mm</t>
  </si>
  <si>
    <t>/</t>
  </si>
  <si>
    <t>停车标志</t>
  </si>
  <si>
    <t>K2388+890南行</t>
  </si>
  <si>
    <t>△900mm</t>
  </si>
  <si>
    <t>T字路口</t>
  </si>
  <si>
    <t>K2390+830南行</t>
  </si>
  <si>
    <t>村庄标志</t>
  </si>
  <si>
    <t>K2391+550南行</t>
  </si>
  <si>
    <t>注意落石</t>
  </si>
  <si>
    <t>K2398+450南行</t>
  </si>
  <si>
    <t>十字路口</t>
  </si>
  <si>
    <t>K2404+420南行</t>
  </si>
  <si>
    <t>K2416+090南行</t>
  </si>
  <si>
    <t>K2421+050南行</t>
  </si>
  <si>
    <t>○800mm</t>
  </si>
  <si>
    <t>限速40</t>
  </si>
  <si>
    <t>K2422+200南行</t>
  </si>
  <si>
    <t>□800mm*400mm</t>
  </si>
  <si>
    <t>前方村口</t>
  </si>
  <si>
    <t>K2423+300南行</t>
  </si>
  <si>
    <t>解除限速40</t>
  </si>
  <si>
    <t>K2424+000北行</t>
  </si>
  <si>
    <t>单悬臂</t>
  </si>
  <si>
    <t>K2423+300北行</t>
  </si>
  <si>
    <t>K2422+570北行</t>
  </si>
  <si>
    <t>桥梁轴重、限重</t>
  </si>
  <si>
    <t>K2421+120北行</t>
  </si>
  <si>
    <t>拆除解除限速20标志，新增解除限速40标志</t>
  </si>
  <si>
    <t>K2403+700北行</t>
  </si>
  <si>
    <t>限速40标志牌</t>
  </si>
  <si>
    <t>K2400+650北行</t>
  </si>
  <si>
    <t>□800mm</t>
  </si>
  <si>
    <t>人行横道标志牌歪斜、损毁,位置过近马路</t>
  </si>
  <si>
    <t>K2396+550北行</t>
  </si>
  <si>
    <t>△900mm+800mm*400mm</t>
  </si>
  <si>
    <t>前方村口、村庄标志牌</t>
  </si>
  <si>
    <t>K2388+680-720北行</t>
  </si>
  <si>
    <t>掉头标志牌歪斜，位置过近马路</t>
  </si>
  <si>
    <t>K2387+780北行</t>
  </si>
  <si>
    <t>K2384+480北行</t>
  </si>
  <si>
    <t>K2381+960北行</t>
  </si>
  <si>
    <t xml:space="preserve"> 编制：</t>
  </si>
  <si>
    <t>复核：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</si>
</sst>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_ "/>
  </numFmts>
  <fonts count="28">
    <font>
      <sz val="11"/>
      <color theme="1"/>
      <name val="宋体"/>
      <charset val="162"/>
      <scheme val="minor"/>
    </font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>
      <alignment vertical="center"/>
    </xf>
    <xf numFmtId="0" fontId="26" fillId="0" borderId="0">
      <alignment vertical="center"/>
    </xf>
  </cellStyleXfs>
  <cellXfs count="20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清贵洞桥计算表" xfId="49"/>
    <cellStyle name="常规_曲江区_3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selection activeCell="H12" sqref="H12"/>
    </sheetView>
  </sheetViews>
  <sheetFormatPr defaultColWidth="9" defaultRowHeight="13.5"/>
  <cols>
    <col min="1" max="1" width="6.90833333333333" style="1" customWidth="1"/>
    <col min="2" max="2" width="10.5416666666667" style="1" customWidth="1"/>
    <col min="3" max="3" width="21.1833333333333" style="1" customWidth="1"/>
    <col min="4" max="4" width="18.1833333333333" style="1" customWidth="1"/>
    <col min="5" max="5" width="14.725" style="1" customWidth="1"/>
    <col min="6" max="7" width="10.3666666666667" style="2" customWidth="1"/>
    <col min="8" max="8" width="14.0916666666667" style="1" customWidth="1"/>
    <col min="9" max="9" width="6.25833333333333" style="1" customWidth="1"/>
    <col min="10" max="16384" width="9" style="1"/>
  </cols>
  <sheetData>
    <row r="1" ht="33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0.25" customHeight="1" spans="1:9">
      <c r="A2" s="11" t="s">
        <v>1</v>
      </c>
      <c r="B2" s="11"/>
      <c r="C2" s="11"/>
      <c r="D2" s="11"/>
      <c r="E2" s="11"/>
      <c r="F2" s="12"/>
      <c r="G2" s="12"/>
      <c r="H2" s="11"/>
      <c r="I2" s="11"/>
    </row>
    <row r="3" ht="27" customHeight="1" spans="1:9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4" t="s">
        <v>7</v>
      </c>
      <c r="G3" s="15"/>
      <c r="H3" s="15"/>
      <c r="I3" s="6" t="s">
        <v>8</v>
      </c>
    </row>
    <row r="4" ht="60.75" customHeight="1" spans="1:9">
      <c r="A4" s="16"/>
      <c r="B4" s="16"/>
      <c r="C4" s="16"/>
      <c r="D4" s="16"/>
      <c r="E4" s="16"/>
      <c r="F4" s="6" t="s">
        <v>9</v>
      </c>
      <c r="G4" s="6" t="s">
        <v>10</v>
      </c>
      <c r="H4" s="6" t="s">
        <v>11</v>
      </c>
      <c r="I4" s="6"/>
    </row>
    <row r="5" ht="28" customHeight="1" spans="1:9">
      <c r="A5" s="6">
        <v>1</v>
      </c>
      <c r="B5" s="6" t="s">
        <v>12</v>
      </c>
      <c r="C5" s="6" t="s">
        <v>13</v>
      </c>
      <c r="D5" s="6" t="s">
        <v>14</v>
      </c>
      <c r="E5" s="6"/>
      <c r="F5" s="6">
        <v>150</v>
      </c>
      <c r="G5" s="6">
        <v>1.2</v>
      </c>
      <c r="H5" s="6">
        <f t="shared" ref="H5:H7" si="0">F5*G5</f>
        <v>180</v>
      </c>
      <c r="I5" s="6"/>
    </row>
    <row r="6" ht="28" customHeight="1" spans="1:9">
      <c r="A6" s="6">
        <v>2</v>
      </c>
      <c r="B6" s="6" t="s">
        <v>12</v>
      </c>
      <c r="C6" s="6" t="s">
        <v>15</v>
      </c>
      <c r="D6" s="6" t="s">
        <v>14</v>
      </c>
      <c r="E6" s="6"/>
      <c r="F6" s="6">
        <f>450-80</f>
        <v>370</v>
      </c>
      <c r="G6" s="6">
        <v>1.2</v>
      </c>
      <c r="H6" s="6">
        <f t="shared" si="0"/>
        <v>444</v>
      </c>
      <c r="I6" s="6"/>
    </row>
    <row r="7" ht="28" customHeight="1" spans="1:9">
      <c r="A7" s="6">
        <v>3</v>
      </c>
      <c r="B7" s="6" t="s">
        <v>12</v>
      </c>
      <c r="C7" s="6" t="s">
        <v>16</v>
      </c>
      <c r="D7" s="6" t="s">
        <v>14</v>
      </c>
      <c r="E7" s="6"/>
      <c r="F7" s="6">
        <v>368</v>
      </c>
      <c r="G7" s="6">
        <v>1.2</v>
      </c>
      <c r="H7" s="6">
        <f t="shared" si="0"/>
        <v>441.6</v>
      </c>
      <c r="I7" s="6"/>
    </row>
    <row r="8" ht="28" customHeight="1" spans="1:9">
      <c r="A8" s="6">
        <v>4</v>
      </c>
      <c r="B8" s="6" t="s">
        <v>12</v>
      </c>
      <c r="C8" s="6" t="s">
        <v>17</v>
      </c>
      <c r="D8" s="6" t="s">
        <v>14</v>
      </c>
      <c r="E8" s="6"/>
      <c r="F8" s="6">
        <v>2.2</v>
      </c>
      <c r="G8" s="6">
        <v>1.15</v>
      </c>
      <c r="H8" s="6">
        <v>2.53</v>
      </c>
      <c r="I8" s="6"/>
    </row>
    <row r="9" ht="28" customHeight="1" spans="1:9">
      <c r="A9" s="6">
        <v>5</v>
      </c>
      <c r="B9" s="6" t="s">
        <v>12</v>
      </c>
      <c r="C9" s="6" t="s">
        <v>18</v>
      </c>
      <c r="D9" s="6" t="s">
        <v>14</v>
      </c>
      <c r="E9" s="6"/>
      <c r="F9" s="6">
        <v>2.2</v>
      </c>
      <c r="G9" s="6">
        <v>1.15</v>
      </c>
      <c r="H9" s="6">
        <v>2.53</v>
      </c>
      <c r="I9" s="6"/>
    </row>
    <row r="10" ht="28" customHeight="1" spans="1:9">
      <c r="A10" s="6">
        <v>6</v>
      </c>
      <c r="B10" s="6" t="s">
        <v>12</v>
      </c>
      <c r="C10" s="6" t="s">
        <v>19</v>
      </c>
      <c r="D10" s="6" t="s">
        <v>14</v>
      </c>
      <c r="E10" s="6"/>
      <c r="F10" s="6">
        <v>2.2</v>
      </c>
      <c r="G10" s="6">
        <v>1.15</v>
      </c>
      <c r="H10" s="6">
        <v>2.53</v>
      </c>
      <c r="I10" s="6"/>
    </row>
    <row r="11" ht="28" customHeight="1" spans="1:9">
      <c r="A11" s="6">
        <v>7</v>
      </c>
      <c r="B11" s="6" t="s">
        <v>12</v>
      </c>
      <c r="C11" s="6" t="s">
        <v>20</v>
      </c>
      <c r="D11" s="6" t="s">
        <v>14</v>
      </c>
      <c r="E11" s="6"/>
      <c r="F11" s="6">
        <v>2.2</v>
      </c>
      <c r="G11" s="6">
        <v>1.15</v>
      </c>
      <c r="H11" s="6">
        <v>2.53</v>
      </c>
      <c r="I11" s="6"/>
    </row>
    <row r="12" ht="25" customHeight="1" spans="1:9">
      <c r="A12" s="6"/>
      <c r="B12" s="6" t="s">
        <v>21</v>
      </c>
      <c r="C12" s="6"/>
      <c r="D12" s="6"/>
      <c r="E12" s="6"/>
      <c r="F12" s="6"/>
      <c r="G12" s="6"/>
      <c r="H12" s="17">
        <f>SUM(H5:H11)</f>
        <v>1075.72</v>
      </c>
      <c r="I12" s="6"/>
    </row>
    <row r="13" ht="15" customHeight="1" spans="1:9">
      <c r="A13" s="18" t="s">
        <v>22</v>
      </c>
      <c r="B13" s="18"/>
      <c r="C13" s="18"/>
      <c r="D13" s="18"/>
      <c r="E13" s="19"/>
      <c r="F13" s="10"/>
      <c r="G13" s="10" t="s">
        <v>23</v>
      </c>
      <c r="H13" s="19"/>
      <c r="I13" s="19"/>
    </row>
    <row r="14" spans="1:9">
      <c r="A14" s="19"/>
      <c r="B14" s="19"/>
      <c r="C14" s="19"/>
      <c r="D14" s="19"/>
      <c r="E14" s="19"/>
      <c r="F14" s="10"/>
      <c r="G14" s="10"/>
      <c r="H14" s="19"/>
      <c r="I14" s="19"/>
    </row>
    <row r="15" spans="1:9">
      <c r="A15" s="19"/>
      <c r="B15" s="19"/>
      <c r="C15" s="19"/>
      <c r="D15" s="19"/>
      <c r="E15" s="19"/>
      <c r="F15" s="10"/>
      <c r="G15" s="10"/>
      <c r="H15" s="19"/>
      <c r="I15" s="19"/>
    </row>
    <row r="16" spans="1:9">
      <c r="A16" s="19"/>
      <c r="B16" s="19"/>
      <c r="C16" s="19"/>
      <c r="D16" s="19"/>
      <c r="E16" s="19"/>
      <c r="F16" s="10"/>
      <c r="G16" s="10"/>
      <c r="H16" s="19"/>
      <c r="I16" s="19"/>
    </row>
    <row r="17" spans="1:9">
      <c r="A17" s="19"/>
      <c r="B17" s="19"/>
      <c r="C17" s="19"/>
      <c r="D17" s="19"/>
      <c r="E17" s="19"/>
      <c r="F17" s="10"/>
      <c r="G17" s="10"/>
      <c r="H17" s="19"/>
      <c r="I17" s="19"/>
    </row>
    <row r="18" spans="1:9">
      <c r="A18" s="19"/>
      <c r="B18" s="19"/>
      <c r="C18" s="19"/>
      <c r="D18" s="19"/>
      <c r="E18" s="19"/>
      <c r="F18" s="10"/>
      <c r="G18" s="10"/>
      <c r="H18" s="19"/>
      <c r="I18" s="19"/>
    </row>
    <row r="19" spans="1:9">
      <c r="A19" s="19"/>
      <c r="B19" s="19"/>
      <c r="C19" s="19"/>
      <c r="D19" s="19"/>
      <c r="E19" s="19"/>
      <c r="F19" s="10"/>
      <c r="G19" s="10"/>
      <c r="H19" s="19"/>
      <c r="I19" s="19"/>
    </row>
  </sheetData>
  <mergeCells count="9">
    <mergeCell ref="A1:I1"/>
    <mergeCell ref="A2:I2"/>
    <mergeCell ref="F3:H3"/>
    <mergeCell ref="A13:D13"/>
    <mergeCell ref="A3:A4"/>
    <mergeCell ref="B3:B4"/>
    <mergeCell ref="C3:C4"/>
    <mergeCell ref="D3:D4"/>
    <mergeCell ref="E3:E4"/>
  </mergeCells>
  <printOptions horizontalCentered="1"/>
  <pageMargins left="0.393700787401575" right="0.393700787401575" top="0.590551181102362" bottom="0.393700787401575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cols>
    <col min="1" max="16384" width="9" style="1"/>
  </cols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workbookViewId="0">
      <selection activeCell="N24" sqref="N24"/>
    </sheetView>
  </sheetViews>
  <sheetFormatPr defaultColWidth="9" defaultRowHeight="13.5"/>
  <cols>
    <col min="1" max="1" width="5" style="2" customWidth="1"/>
    <col min="2" max="2" width="8.375" style="2" customWidth="1"/>
    <col min="3" max="3" width="10" style="2" customWidth="1"/>
    <col min="4" max="4" width="9.45833333333333" style="2" customWidth="1"/>
    <col min="5" max="5" width="18.6333333333333" style="2" customWidth="1"/>
    <col min="6" max="6" width="6.75" style="2" customWidth="1"/>
    <col min="7" max="7" width="13.2583333333333" style="2" customWidth="1"/>
    <col min="8" max="13" width="9" style="2"/>
    <col min="14" max="14" width="12.5" style="2" customWidth="1"/>
    <col min="15" max="15" width="9" style="1"/>
    <col min="16" max="18" width="12.625" style="1"/>
    <col min="19" max="19" width="10.375" style="1"/>
    <col min="20" max="20" width="12.625" style="1"/>
    <col min="21" max="21" width="11.5" style="1"/>
    <col min="22" max="23" width="12.625" style="1"/>
    <col min="24" max="16384" width="9" style="1"/>
  </cols>
  <sheetData>
    <row r="1" ht="33" customHeight="1" spans="1:14">
      <c r="A1" s="3" t="s">
        <v>24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7.75" customHeight="1" spans="1:14">
      <c r="A2" s="4" t="s">
        <v>25</v>
      </c>
      <c r="B2" s="4"/>
      <c r="C2" s="4"/>
      <c r="D2" s="4"/>
      <c r="E2" s="4"/>
      <c r="F2" s="4"/>
      <c r="G2" s="5"/>
      <c r="H2" s="5"/>
      <c r="I2" s="5"/>
      <c r="J2" s="5"/>
      <c r="K2" s="5"/>
      <c r="L2" s="5"/>
      <c r="M2" s="5"/>
      <c r="N2" s="5"/>
    </row>
    <row r="3" ht="35.25" customHeight="1" spans="1:14">
      <c r="A3" s="6" t="s">
        <v>2</v>
      </c>
      <c r="B3" s="6" t="s">
        <v>3</v>
      </c>
      <c r="C3" s="6" t="s">
        <v>26</v>
      </c>
      <c r="D3" s="6" t="s">
        <v>27</v>
      </c>
      <c r="E3" s="6" t="s">
        <v>28</v>
      </c>
      <c r="F3" s="6" t="s">
        <v>29</v>
      </c>
      <c r="G3" s="6" t="s">
        <v>30</v>
      </c>
      <c r="H3" s="6" t="s">
        <v>31</v>
      </c>
      <c r="I3" s="6" t="s">
        <v>32</v>
      </c>
      <c r="J3" s="6" t="s">
        <v>33</v>
      </c>
      <c r="K3" s="6" t="s">
        <v>34</v>
      </c>
      <c r="L3" s="6" t="s">
        <v>35</v>
      </c>
      <c r="M3" s="6" t="s">
        <v>36</v>
      </c>
      <c r="N3" s="6" t="s">
        <v>8</v>
      </c>
    </row>
    <row r="4" s="1" customFormat="1" ht="54" customHeight="1" spans="1:14">
      <c r="A4" s="7">
        <f>ROW()-3</f>
        <v>1</v>
      </c>
      <c r="B4" s="6" t="s">
        <v>12</v>
      </c>
      <c r="C4" s="8" t="s">
        <v>37</v>
      </c>
      <c r="D4" s="7" t="s">
        <v>38</v>
      </c>
      <c r="E4" s="6" t="s">
        <v>39</v>
      </c>
      <c r="F4" s="7">
        <v>1</v>
      </c>
      <c r="G4" s="6" t="s">
        <v>40</v>
      </c>
      <c r="H4" s="6" t="s">
        <v>40</v>
      </c>
      <c r="I4" s="6">
        <v>0.0316</v>
      </c>
      <c r="J4" s="6">
        <v>0.005795</v>
      </c>
      <c r="K4" s="6">
        <v>0.055015</v>
      </c>
      <c r="L4" s="6">
        <v>0.504</v>
      </c>
      <c r="M4" s="6" t="s">
        <v>40</v>
      </c>
      <c r="N4" s="6" t="s">
        <v>41</v>
      </c>
    </row>
    <row r="5" customFormat="1" ht="27" customHeight="1" spans="1:14">
      <c r="A5" s="6">
        <v>2</v>
      </c>
      <c r="B5" s="6" t="s">
        <v>12</v>
      </c>
      <c r="C5" s="6" t="s">
        <v>42</v>
      </c>
      <c r="D5" s="7" t="s">
        <v>38</v>
      </c>
      <c r="E5" s="6" t="s">
        <v>43</v>
      </c>
      <c r="F5" s="6">
        <v>1</v>
      </c>
      <c r="G5" s="6"/>
      <c r="H5" s="6">
        <v>5.36</v>
      </c>
      <c r="I5" s="6"/>
      <c r="J5" s="6"/>
      <c r="K5" s="6"/>
      <c r="L5" s="6"/>
      <c r="M5" s="6">
        <v>0.351</v>
      </c>
      <c r="N5" s="6" t="s">
        <v>44</v>
      </c>
    </row>
    <row r="6" customFormat="1" ht="27" customHeight="1" spans="1:14">
      <c r="A6" s="6">
        <v>3</v>
      </c>
      <c r="B6" s="6" t="s">
        <v>12</v>
      </c>
      <c r="C6" s="6" t="s">
        <v>45</v>
      </c>
      <c r="D6" s="7" t="s">
        <v>38</v>
      </c>
      <c r="E6" s="6" t="s">
        <v>43</v>
      </c>
      <c r="F6" s="6">
        <v>1</v>
      </c>
      <c r="G6" s="6"/>
      <c r="H6" s="6"/>
      <c r="I6" s="6"/>
      <c r="J6" s="6"/>
      <c r="K6" s="6"/>
      <c r="L6" s="6"/>
      <c r="M6" s="6">
        <v>0.351</v>
      </c>
      <c r="N6" s="6" t="s">
        <v>46</v>
      </c>
    </row>
    <row r="7" customFormat="1" ht="27" customHeight="1" spans="1:14">
      <c r="A7" s="6">
        <v>4</v>
      </c>
      <c r="B7" s="6" t="s">
        <v>12</v>
      </c>
      <c r="C7" s="6" t="s">
        <v>47</v>
      </c>
      <c r="D7" s="7" t="s">
        <v>38</v>
      </c>
      <c r="E7" s="6" t="s">
        <v>43</v>
      </c>
      <c r="F7" s="6">
        <v>1</v>
      </c>
      <c r="G7" s="6"/>
      <c r="H7" s="6"/>
      <c r="I7" s="6"/>
      <c r="J7" s="6"/>
      <c r="K7" s="6"/>
      <c r="L7" s="6"/>
      <c r="M7" s="6">
        <v>0.351</v>
      </c>
      <c r="N7" s="6" t="s">
        <v>48</v>
      </c>
    </row>
    <row r="8" customFormat="1" ht="27" customHeight="1" spans="1:14">
      <c r="A8" s="6">
        <v>5</v>
      </c>
      <c r="B8" s="6" t="s">
        <v>12</v>
      </c>
      <c r="C8" s="6" t="s">
        <v>49</v>
      </c>
      <c r="D8" s="7" t="s">
        <v>38</v>
      </c>
      <c r="E8" s="6" t="s">
        <v>43</v>
      </c>
      <c r="F8" s="6">
        <v>1</v>
      </c>
      <c r="G8" s="6"/>
      <c r="H8" s="6"/>
      <c r="I8" s="6"/>
      <c r="J8" s="6"/>
      <c r="K8" s="6"/>
      <c r="L8" s="6"/>
      <c r="M8" s="6">
        <v>0.351</v>
      </c>
      <c r="N8" s="6" t="s">
        <v>50</v>
      </c>
    </row>
    <row r="9" customFormat="1" ht="27" customHeight="1" spans="1:14">
      <c r="A9" s="6">
        <v>6</v>
      </c>
      <c r="B9" s="6" t="s">
        <v>12</v>
      </c>
      <c r="C9" s="6" t="s">
        <v>51</v>
      </c>
      <c r="D9" s="7" t="s">
        <v>38</v>
      </c>
      <c r="E9" s="6" t="s">
        <v>39</v>
      </c>
      <c r="F9" s="6">
        <v>1</v>
      </c>
      <c r="G9" s="6" t="s">
        <v>40</v>
      </c>
      <c r="H9" s="6">
        <v>6.54</v>
      </c>
      <c r="I9" s="6" t="s">
        <v>40</v>
      </c>
      <c r="J9" s="6" t="s">
        <v>40</v>
      </c>
      <c r="K9" s="6" t="s">
        <v>40</v>
      </c>
      <c r="L9" s="6" t="s">
        <v>40</v>
      </c>
      <c r="M9" s="6">
        <v>0.453</v>
      </c>
      <c r="N9" s="6" t="s">
        <v>41</v>
      </c>
    </row>
    <row r="10" customFormat="1" ht="27" customHeight="1" spans="1:14">
      <c r="A10" s="6">
        <v>7</v>
      </c>
      <c r="B10" s="6" t="s">
        <v>12</v>
      </c>
      <c r="C10" s="6" t="s">
        <v>52</v>
      </c>
      <c r="D10" s="7" t="s">
        <v>38</v>
      </c>
      <c r="E10" s="6" t="s">
        <v>43</v>
      </c>
      <c r="F10" s="6">
        <v>1</v>
      </c>
      <c r="G10" s="6"/>
      <c r="H10" s="6"/>
      <c r="I10" s="6"/>
      <c r="J10" s="6"/>
      <c r="K10" s="6"/>
      <c r="L10" s="6"/>
      <c r="M10" s="6">
        <v>0.351</v>
      </c>
      <c r="N10" s="6" t="s">
        <v>48</v>
      </c>
    </row>
    <row r="11" customFormat="1" ht="27" customHeight="1" spans="1:14">
      <c r="A11" s="6">
        <v>8</v>
      </c>
      <c r="B11" s="6" t="s">
        <v>12</v>
      </c>
      <c r="C11" s="6" t="s">
        <v>53</v>
      </c>
      <c r="D11" s="6" t="s">
        <v>38</v>
      </c>
      <c r="E11" s="6" t="s">
        <v>54</v>
      </c>
      <c r="F11" s="6">
        <v>1</v>
      </c>
      <c r="G11" s="6">
        <v>0.065337</v>
      </c>
      <c r="H11" s="6">
        <v>4.072</v>
      </c>
      <c r="I11" s="6">
        <v>0.0316</v>
      </c>
      <c r="J11" s="6">
        <v>0.005795</v>
      </c>
      <c r="K11" s="6">
        <v>0.055015</v>
      </c>
      <c r="L11" s="6">
        <v>0.504</v>
      </c>
      <c r="M11" s="6">
        <v>0.503</v>
      </c>
      <c r="N11" s="6" t="s">
        <v>55</v>
      </c>
    </row>
    <row r="12" customFormat="1" ht="27" customHeight="1" spans="1:14">
      <c r="A12" s="6">
        <v>9</v>
      </c>
      <c r="B12" s="6" t="s">
        <v>12</v>
      </c>
      <c r="C12" s="6" t="s">
        <v>56</v>
      </c>
      <c r="D12" s="6" t="s">
        <v>38</v>
      </c>
      <c r="E12" s="6" t="s">
        <v>57</v>
      </c>
      <c r="F12" s="6">
        <v>1</v>
      </c>
      <c r="G12" s="6"/>
      <c r="H12" s="6"/>
      <c r="I12" s="6"/>
      <c r="J12" s="6"/>
      <c r="K12" s="6"/>
      <c r="L12" s="6"/>
      <c r="M12" s="6">
        <v>0.32</v>
      </c>
      <c r="N12" s="6" t="s">
        <v>58</v>
      </c>
    </row>
    <row r="13" customFormat="1" ht="27" customHeight="1" spans="1:14">
      <c r="A13" s="6">
        <v>10</v>
      </c>
      <c r="B13" s="6" t="s">
        <v>12</v>
      </c>
      <c r="C13" s="6" t="s">
        <v>59</v>
      </c>
      <c r="D13" s="6" t="s">
        <v>38</v>
      </c>
      <c r="E13" s="6" t="s">
        <v>54</v>
      </c>
      <c r="F13" s="6">
        <v>1</v>
      </c>
      <c r="G13" s="6">
        <v>0.065337</v>
      </c>
      <c r="H13" s="6">
        <v>4.072</v>
      </c>
      <c r="I13" s="6">
        <v>0.0316</v>
      </c>
      <c r="J13" s="6">
        <v>0.005795</v>
      </c>
      <c r="K13" s="6">
        <v>0.055015</v>
      </c>
      <c r="L13" s="6">
        <v>0.504</v>
      </c>
      <c r="M13" s="6">
        <v>0.503</v>
      </c>
      <c r="N13" s="6" t="s">
        <v>60</v>
      </c>
    </row>
    <row r="14" customFormat="1" ht="27" customHeight="1" spans="1:14">
      <c r="A14" s="6">
        <v>11</v>
      </c>
      <c r="B14" s="6" t="s">
        <v>12</v>
      </c>
      <c r="C14" s="6" t="s">
        <v>61</v>
      </c>
      <c r="D14" s="6" t="s">
        <v>62</v>
      </c>
      <c r="E14" s="6" t="s">
        <v>54</v>
      </c>
      <c r="F14" s="6">
        <v>1</v>
      </c>
      <c r="G14" s="6"/>
      <c r="H14" s="6"/>
      <c r="I14" s="6"/>
      <c r="J14" s="6"/>
      <c r="K14" s="6"/>
      <c r="L14" s="6"/>
      <c r="M14" s="6">
        <v>0.503</v>
      </c>
      <c r="N14" s="6" t="s">
        <v>55</v>
      </c>
    </row>
    <row r="15" customFormat="1" ht="27" customHeight="1" spans="1:14">
      <c r="A15" s="6">
        <v>12</v>
      </c>
      <c r="B15" s="6" t="s">
        <v>12</v>
      </c>
      <c r="C15" s="6" t="s">
        <v>63</v>
      </c>
      <c r="D15" s="6" t="s">
        <v>38</v>
      </c>
      <c r="E15" s="6" t="s">
        <v>54</v>
      </c>
      <c r="F15" s="6">
        <v>1</v>
      </c>
      <c r="G15" s="6">
        <v>0.065337</v>
      </c>
      <c r="H15" s="6">
        <v>4.072</v>
      </c>
      <c r="I15" s="6">
        <v>0.0316</v>
      </c>
      <c r="J15" s="6">
        <v>0.005795</v>
      </c>
      <c r="K15" s="6">
        <v>0.055015</v>
      </c>
      <c r="L15" s="6">
        <v>0.504</v>
      </c>
      <c r="M15" s="6">
        <v>0.503</v>
      </c>
      <c r="N15" s="6" t="s">
        <v>55</v>
      </c>
    </row>
    <row r="16" customFormat="1" ht="27" customHeight="1" spans="1:14">
      <c r="A16" s="6">
        <v>14</v>
      </c>
      <c r="B16" s="6" t="s">
        <v>12</v>
      </c>
      <c r="C16" s="6" t="s">
        <v>64</v>
      </c>
      <c r="D16" s="6" t="s">
        <v>38</v>
      </c>
      <c r="E16" s="6" t="s">
        <v>54</v>
      </c>
      <c r="F16" s="6">
        <v>2</v>
      </c>
      <c r="G16" s="6"/>
      <c r="H16" s="6"/>
      <c r="I16" s="6"/>
      <c r="J16" s="6"/>
      <c r="K16" s="6"/>
      <c r="L16" s="6"/>
      <c r="M16" s="6">
        <f>0.503*2</f>
        <v>1.006</v>
      </c>
      <c r="N16" s="6" t="s">
        <v>65</v>
      </c>
    </row>
    <row r="17" customFormat="1" ht="43" customHeight="1" spans="1:14">
      <c r="A17" s="6">
        <v>15</v>
      </c>
      <c r="B17" s="6" t="s">
        <v>12</v>
      </c>
      <c r="C17" s="6" t="s">
        <v>66</v>
      </c>
      <c r="D17" s="6" t="s">
        <v>38</v>
      </c>
      <c r="E17" s="6" t="s">
        <v>54</v>
      </c>
      <c r="F17" s="6">
        <v>1</v>
      </c>
      <c r="G17" s="6">
        <v>0.065337</v>
      </c>
      <c r="H17" s="6">
        <v>4.072</v>
      </c>
      <c r="I17" s="6">
        <v>0.0316</v>
      </c>
      <c r="J17" s="6">
        <v>0.005795</v>
      </c>
      <c r="K17" s="6">
        <v>0.055015</v>
      </c>
      <c r="L17" s="6">
        <v>0.504</v>
      </c>
      <c r="M17" s="6">
        <v>0.503</v>
      </c>
      <c r="N17" s="6" t="s">
        <v>67</v>
      </c>
    </row>
    <row r="18" customFormat="1" ht="27" customHeight="1" spans="1:14">
      <c r="A18" s="6">
        <v>16</v>
      </c>
      <c r="B18" s="6" t="s">
        <v>12</v>
      </c>
      <c r="C18" s="6" t="s">
        <v>68</v>
      </c>
      <c r="D18" s="6" t="s">
        <v>38</v>
      </c>
      <c r="E18" s="6" t="s">
        <v>54</v>
      </c>
      <c r="F18" s="6">
        <v>1</v>
      </c>
      <c r="G18" s="6"/>
      <c r="H18" s="6"/>
      <c r="I18" s="6"/>
      <c r="J18" s="6"/>
      <c r="K18" s="6"/>
      <c r="L18" s="6"/>
      <c r="M18" s="6">
        <v>0.503</v>
      </c>
      <c r="N18" s="6" t="s">
        <v>69</v>
      </c>
    </row>
    <row r="19" customFormat="1" ht="35" customHeight="1" spans="1:14">
      <c r="A19" s="6">
        <v>17</v>
      </c>
      <c r="B19" s="6" t="s">
        <v>12</v>
      </c>
      <c r="C19" s="6" t="s">
        <v>70</v>
      </c>
      <c r="D19" s="6" t="s">
        <v>38</v>
      </c>
      <c r="E19" s="6" t="s">
        <v>71</v>
      </c>
      <c r="F19" s="6">
        <v>1</v>
      </c>
      <c r="G19" s="6"/>
      <c r="H19" s="6">
        <v>5.185</v>
      </c>
      <c r="I19" s="6">
        <v>0.0316</v>
      </c>
      <c r="J19" s="6">
        <v>0.005795</v>
      </c>
      <c r="K19" s="6">
        <v>0.055015</v>
      </c>
      <c r="L19" s="6">
        <v>0.504</v>
      </c>
      <c r="M19" s="6">
        <v>0.64</v>
      </c>
      <c r="N19" s="6" t="s">
        <v>72</v>
      </c>
    </row>
    <row r="20" customFormat="1" ht="27" customHeight="1" spans="1:14">
      <c r="A20" s="6">
        <v>18</v>
      </c>
      <c r="B20" s="6" t="s">
        <v>12</v>
      </c>
      <c r="C20" s="6" t="s">
        <v>73</v>
      </c>
      <c r="D20" s="6" t="s">
        <v>38</v>
      </c>
      <c r="E20" s="6" t="s">
        <v>74</v>
      </c>
      <c r="F20" s="6">
        <v>1</v>
      </c>
      <c r="G20" s="6"/>
      <c r="H20" s="6"/>
      <c r="I20" s="6"/>
      <c r="J20" s="6"/>
      <c r="K20" s="6"/>
      <c r="L20" s="6"/>
      <c r="M20" s="6">
        <f>0.32+0.351</f>
        <v>0.671</v>
      </c>
      <c r="N20" s="6" t="s">
        <v>75</v>
      </c>
    </row>
    <row r="21" customFormat="1" ht="27" customHeight="1" spans="1:14">
      <c r="A21" s="6">
        <v>19</v>
      </c>
      <c r="B21" s="6" t="s">
        <v>12</v>
      </c>
      <c r="C21" s="6" t="s">
        <v>76</v>
      </c>
      <c r="D21" s="6" t="s">
        <v>38</v>
      </c>
      <c r="E21" s="6" t="s">
        <v>71</v>
      </c>
      <c r="F21" s="6">
        <v>1</v>
      </c>
      <c r="G21" s="6"/>
      <c r="H21" s="6">
        <v>5.185</v>
      </c>
      <c r="I21" s="6">
        <v>0.0316</v>
      </c>
      <c r="J21" s="6">
        <v>0.005795</v>
      </c>
      <c r="K21" s="6">
        <v>0.055015</v>
      </c>
      <c r="L21" s="6">
        <v>0.504</v>
      </c>
      <c r="M21" s="6">
        <v>0.64</v>
      </c>
      <c r="N21" s="6" t="s">
        <v>77</v>
      </c>
    </row>
    <row r="22" customFormat="1" ht="27" customHeight="1" spans="1:14">
      <c r="A22" s="6">
        <v>20</v>
      </c>
      <c r="B22" s="6" t="s">
        <v>12</v>
      </c>
      <c r="C22" s="6" t="s">
        <v>78</v>
      </c>
      <c r="D22" s="6" t="s">
        <v>38</v>
      </c>
      <c r="E22" s="6" t="s">
        <v>43</v>
      </c>
      <c r="F22" s="6">
        <v>1</v>
      </c>
      <c r="G22" s="6"/>
      <c r="H22" s="6"/>
      <c r="I22" s="6"/>
      <c r="J22" s="6"/>
      <c r="K22" s="6"/>
      <c r="L22" s="6"/>
      <c r="M22" s="6">
        <v>0.351</v>
      </c>
      <c r="N22" s="6" t="s">
        <v>46</v>
      </c>
    </row>
    <row r="23" customFormat="1" ht="27" customHeight="1" spans="1:14">
      <c r="A23" s="6">
        <v>21</v>
      </c>
      <c r="B23" s="6" t="s">
        <v>12</v>
      </c>
      <c r="C23" s="6" t="s">
        <v>79</v>
      </c>
      <c r="D23" s="6" t="s">
        <v>38</v>
      </c>
      <c r="E23" s="6" t="s">
        <v>43</v>
      </c>
      <c r="F23" s="6">
        <v>1</v>
      </c>
      <c r="G23" s="6"/>
      <c r="H23" s="6"/>
      <c r="I23" s="6"/>
      <c r="J23" s="6"/>
      <c r="K23" s="6"/>
      <c r="L23" s="6"/>
      <c r="M23" s="6">
        <v>0.351</v>
      </c>
      <c r="N23" s="6" t="s">
        <v>46</v>
      </c>
    </row>
    <row r="24" customFormat="1" ht="27" customHeight="1" spans="1:14">
      <c r="A24" s="6">
        <v>22</v>
      </c>
      <c r="B24" s="6" t="s">
        <v>12</v>
      </c>
      <c r="C24" s="6" t="s">
        <v>80</v>
      </c>
      <c r="D24" s="6" t="s">
        <v>38</v>
      </c>
      <c r="E24" s="6" t="s">
        <v>43</v>
      </c>
      <c r="F24" s="6">
        <v>1</v>
      </c>
      <c r="G24" s="6"/>
      <c r="H24" s="6"/>
      <c r="I24" s="6"/>
      <c r="J24" s="6"/>
      <c r="K24" s="6"/>
      <c r="L24" s="6"/>
      <c r="M24" s="6">
        <v>0.351</v>
      </c>
      <c r="N24" s="6" t="s">
        <v>46</v>
      </c>
    </row>
    <row r="25" ht="27" customHeight="1" spans="1:14">
      <c r="A25" s="6">
        <v>23</v>
      </c>
      <c r="B25" s="6"/>
      <c r="C25" s="6" t="s">
        <v>21</v>
      </c>
      <c r="D25" s="6"/>
      <c r="E25" s="6"/>
      <c r="F25" s="6">
        <f>SUM(F4:F4)</f>
        <v>1</v>
      </c>
      <c r="G25" s="6">
        <f>SUM(G4:G24)</f>
        <v>0.261348</v>
      </c>
      <c r="H25" s="6">
        <f>SUM(H4:H24)</f>
        <v>38.558</v>
      </c>
      <c r="I25" s="6">
        <f>SUM(I4:I24)</f>
        <v>0.2212</v>
      </c>
      <c r="J25" s="6">
        <f>SUM(J4:J24)</f>
        <v>0.040565</v>
      </c>
      <c r="K25" s="6">
        <f>SUM(K4:K24)</f>
        <v>0.385105</v>
      </c>
      <c r="L25" s="6">
        <f>SUM(L4:L24)</f>
        <v>3.528</v>
      </c>
      <c r="M25" s="6">
        <f>SUM(M4:M24)</f>
        <v>9.556</v>
      </c>
      <c r="N25" s="6"/>
    </row>
    <row r="26" ht="15" customHeight="1" spans="1:14">
      <c r="A26" s="9" t="s">
        <v>81</v>
      </c>
      <c r="B26" s="9"/>
      <c r="C26" s="9"/>
      <c r="D26" s="9"/>
      <c r="E26" s="10"/>
      <c r="F26" s="10"/>
      <c r="G26" s="10"/>
      <c r="H26" s="10"/>
      <c r="I26" s="10"/>
      <c r="J26" s="10"/>
      <c r="K26" s="10"/>
      <c r="L26" s="10"/>
      <c r="M26" s="10" t="s">
        <v>82</v>
      </c>
      <c r="N26" s="10"/>
    </row>
    <row r="27" spans="1:14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1:14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</row>
    <row r="29" spans="1:14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</row>
    <row r="30" spans="1:14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</row>
    <row r="31" spans="1:14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</row>
    <row r="32" spans="1:14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</row>
  </sheetData>
  <autoFilter xmlns:etc="http://www.wps.cn/officeDocument/2017/etCustomData" ref="A1:N32" etc:filterBottomFollowUsedRange="0">
    <extLst/>
  </autoFilter>
  <mergeCells count="3">
    <mergeCell ref="A1:N1"/>
    <mergeCell ref="A2:F2"/>
    <mergeCell ref="A26:D26"/>
  </mergeCells>
  <printOptions horizontalCentered="1"/>
  <pageMargins left="0.393700787401575" right="0.393700787401575" top="0.590551181102362" bottom="0.393700787401575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RPC1</dc:creator>
  <cp:lastModifiedBy>李璇</cp:lastModifiedBy>
  <dcterms:created xsi:type="dcterms:W3CDTF">2015-01-15T16:55:00Z</dcterms:created>
  <dcterms:modified xsi:type="dcterms:W3CDTF">2025-10-03T07:33:55Z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1025DC1C324149EFB6E7384D426D5E39_12</vt:lpwstr>
  </property>
  <property fmtid="{D5CDD505-2E9C-101B-9397-08002B2CF9AE}" pid="3" name="KSOProductBuildVer">
    <vt:lpwstr>2052-12.1.0.22529</vt:lpwstr>
  </property>
</Properties>
</file>