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2)" sheetId="7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<sst xmlns="http://schemas.openxmlformats.org/spreadsheetml/2006/main" count="69" uniqueCount="40">
  <si>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</si>
  <si>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</si>
  <si>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</si>
  <si>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</si>
  <si>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</si>
  <si>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</si>
  <si>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</si>
  <si>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</si>
  <si>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</si>
  <si>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</si>
  <si>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</si>
  <si>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</si>
  <si>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</si>
  <si>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</si>
  <si>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</si>
  <si>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</si>
  <si>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</si>
  <si>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</si>
  <si>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</si>
  <si>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</si>
  <si>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</si>
  <si>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</si>
  <si>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</si>
  <si>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</si>
  <si>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混凝土护栏设置一览表</t>
  </si>
  <si>
    <t>项目名称：2025年第二批国省道公路缺损设施修复工程</t>
  </si>
  <si>
    <t>C40混凝土垫层（m³）</t>
  </si>
  <si>
    <t>C40混凝土路面（m³）</t>
  </si>
  <si>
    <t>凿除路面（m³）</t>
  </si>
  <si>
    <t>C30混凝土（m3）</t>
  </si>
  <si>
    <t>C25混凝土基础（m3）</t>
  </si>
  <si>
    <t>钢筋（kg）</t>
  </si>
  <si>
    <t>拆除圬工（m3）</t>
  </si>
  <si>
    <t>C20片石混凝土护脚墙（m³）</t>
  </si>
  <si>
    <r>
      <rPr>
        <sz val="10"/>
        <color theme="1"/>
        <rFont val="Times New Roman"/>
        <charset val="134"/>
      </rPr>
      <t xml:space="preserve">K2405+650
</t>
    </r>
    <r>
      <rPr>
        <sz val="10"/>
        <color theme="1"/>
        <rFont val="宋体"/>
        <charset val="134"/>
      </rPr>
      <t>南行</t>
    </r>
  </si>
  <si>
    <t>详见设计图</t>
  </si>
  <si>
    <t>拆除重建</t>
  </si>
  <si>
    <r>
      <rPr>
        <sz val="10"/>
        <color theme="1"/>
        <rFont val="Times New Roman"/>
        <charset val="134"/>
      </rPr>
      <t>K2421+450</t>
    </r>
    <r>
      <rPr>
        <sz val="10"/>
        <color theme="1"/>
        <rFont val="宋体"/>
        <charset val="134"/>
      </rPr>
      <t>北行</t>
    </r>
  </si>
  <si>
    <r>
      <rPr>
        <sz val="10"/>
        <color theme="1"/>
        <rFont val="Times New Roman"/>
        <charset val="134"/>
      </rPr>
      <t>K2421+380</t>
    </r>
    <r>
      <rPr>
        <sz val="10"/>
        <color theme="1"/>
        <rFont val="宋体"/>
        <charset val="134"/>
      </rPr>
      <t>北行</t>
    </r>
  </si>
  <si>
    <t>修复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</si>
</sst>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_ "/>
    <numFmt numFmtId="178" formatCode="0_ "/>
  </numFmts>
  <fonts count="28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>
      <alignment vertical="center"/>
    </xf>
    <xf numFmtId="0" fontId="26" fillId="0" borderId="0">
      <alignment vertical="center"/>
    </xf>
  </cellStyleXfs>
  <cellXfs count="19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1" customWidth="1"/>
    <col min="2" max="2" width="10.5416666666667" style="1" customWidth="1"/>
    <col min="3" max="3" width="21.1833333333333" style="1" customWidth="1"/>
    <col min="4" max="4" width="18.1833333333333" style="1" customWidth="1"/>
    <col min="5" max="5" width="14.725" style="1" customWidth="1"/>
    <col min="6" max="7" width="10.3666666666667" style="10" customWidth="1"/>
    <col min="8" max="8" width="14.0916666666667" style="1" customWidth="1"/>
    <col min="9" max="9" width="6.25833333333333" style="1" customWidth="1"/>
    <col min="10" max="16384" width="9" style="1"/>
  </cols>
  <sheetData>
    <row r="1" ht="3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0.25" customHeight="1" spans="1:9">
      <c r="A2" s="11" t="s">
        <v>1</v>
      </c>
      <c r="B2" s="11"/>
      <c r="C2" s="11"/>
      <c r="D2" s="11"/>
      <c r="E2" s="11"/>
      <c r="F2" s="12"/>
      <c r="G2" s="12"/>
      <c r="H2" s="11"/>
      <c r="I2" s="11"/>
    </row>
    <row r="3" ht="27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13" t="s">
        <v>7</v>
      </c>
      <c r="G3" s="14"/>
      <c r="H3" s="14"/>
      <c r="I3" s="6" t="s">
        <v>8</v>
      </c>
    </row>
    <row r="4" ht="60.75" customHeight="1" spans="1:9">
      <c r="A4" s="15"/>
      <c r="B4" s="15"/>
      <c r="C4" s="15"/>
      <c r="D4" s="15"/>
      <c r="E4" s="15"/>
      <c r="F4" s="6" t="s">
        <v>9</v>
      </c>
      <c r="G4" s="6" t="s">
        <v>10</v>
      </c>
      <c r="H4" s="6" t="s">
        <v>11</v>
      </c>
      <c r="I4" s="6"/>
    </row>
    <row r="5" ht="28" customHeight="1" spans="1:9">
      <c r="A5" s="6">
        <v>1</v>
      </c>
      <c r="B5" s="6" t="s">
        <v>12</v>
      </c>
      <c r="C5" s="6" t="s">
        <v>13</v>
      </c>
      <c r="D5" s="6" t="s">
        <v>14</v>
      </c>
      <c r="E5" s="6"/>
      <c r="F5" s="6">
        <v>150</v>
      </c>
      <c r="G5" s="6">
        <v>1.2</v>
      </c>
      <c r="H5" s="6">
        <f t="shared" ref="H5:H7" si="0">F5*G5</f>
        <v>180</v>
      </c>
      <c r="I5" s="6"/>
    </row>
    <row r="6" ht="28" customHeight="1" spans="1:9">
      <c r="A6" s="6">
        <v>2</v>
      </c>
      <c r="B6" s="6" t="s">
        <v>12</v>
      </c>
      <c r="C6" s="6" t="s">
        <v>15</v>
      </c>
      <c r="D6" s="6" t="s">
        <v>14</v>
      </c>
      <c r="E6" s="6"/>
      <c r="F6" s="6">
        <f>450-80</f>
        <v>370</v>
      </c>
      <c r="G6" s="6">
        <v>1.2</v>
      </c>
      <c r="H6" s="6">
        <f t="shared" si="0"/>
        <v>444</v>
      </c>
      <c r="I6" s="6"/>
    </row>
    <row r="7" ht="28" customHeight="1" spans="1:9">
      <c r="A7" s="6">
        <v>3</v>
      </c>
      <c r="B7" s="6" t="s">
        <v>12</v>
      </c>
      <c r="C7" s="6" t="s">
        <v>16</v>
      </c>
      <c r="D7" s="6" t="s">
        <v>14</v>
      </c>
      <c r="E7" s="6"/>
      <c r="F7" s="6">
        <v>368</v>
      </c>
      <c r="G7" s="6">
        <v>1.2</v>
      </c>
      <c r="H7" s="6">
        <f t="shared" si="0"/>
        <v>441.6</v>
      </c>
      <c r="I7" s="6"/>
    </row>
    <row r="8" ht="28" customHeight="1" spans="1:9">
      <c r="A8" s="6">
        <v>4</v>
      </c>
      <c r="B8" s="6" t="s">
        <v>12</v>
      </c>
      <c r="C8" s="6" t="s">
        <v>17</v>
      </c>
      <c r="D8" s="6" t="s">
        <v>14</v>
      </c>
      <c r="E8" s="6"/>
      <c r="F8" s="6">
        <v>2.2</v>
      </c>
      <c r="G8" s="6">
        <v>1.15</v>
      </c>
      <c r="H8" s="6">
        <v>2.53</v>
      </c>
      <c r="I8" s="6"/>
    </row>
    <row r="9" ht="28" customHeight="1" spans="1:9">
      <c r="A9" s="6">
        <v>5</v>
      </c>
      <c r="B9" s="6" t="s">
        <v>12</v>
      </c>
      <c r="C9" s="6" t="s">
        <v>18</v>
      </c>
      <c r="D9" s="6" t="s">
        <v>14</v>
      </c>
      <c r="E9" s="6"/>
      <c r="F9" s="6">
        <v>2.2</v>
      </c>
      <c r="G9" s="6">
        <v>1.15</v>
      </c>
      <c r="H9" s="6">
        <v>2.53</v>
      </c>
      <c r="I9" s="6"/>
    </row>
    <row r="10" ht="28" customHeight="1" spans="1:9">
      <c r="A10" s="6">
        <v>6</v>
      </c>
      <c r="B10" s="6" t="s">
        <v>12</v>
      </c>
      <c r="C10" s="6" t="s">
        <v>19</v>
      </c>
      <c r="D10" s="6" t="s">
        <v>14</v>
      </c>
      <c r="E10" s="6"/>
      <c r="F10" s="6">
        <v>2.2</v>
      </c>
      <c r="G10" s="6">
        <v>1.15</v>
      </c>
      <c r="H10" s="6">
        <v>2.53</v>
      </c>
      <c r="I10" s="6"/>
    </row>
    <row r="11" ht="28" customHeight="1" spans="1:9">
      <c r="A11" s="6">
        <v>7</v>
      </c>
      <c r="B11" s="6" t="s">
        <v>12</v>
      </c>
      <c r="C11" s="6" t="s">
        <v>20</v>
      </c>
      <c r="D11" s="6" t="s">
        <v>14</v>
      </c>
      <c r="E11" s="6"/>
      <c r="F11" s="6">
        <v>2.2</v>
      </c>
      <c r="G11" s="6">
        <v>1.15</v>
      </c>
      <c r="H11" s="6">
        <v>2.53</v>
      </c>
      <c r="I11" s="6"/>
    </row>
    <row r="12" ht="25" customHeight="1" spans="1:9">
      <c r="A12" s="6"/>
      <c r="B12" s="6" t="s">
        <v>21</v>
      </c>
      <c r="C12" s="6"/>
      <c r="D12" s="6"/>
      <c r="E12" s="6"/>
      <c r="F12" s="6"/>
      <c r="G12" s="6"/>
      <c r="H12" s="16">
        <f>SUM(H5:H11)</f>
        <v>1075.72</v>
      </c>
      <c r="I12" s="6"/>
    </row>
    <row r="13" ht="15" customHeight="1" spans="1:9">
      <c r="A13" s="17" t="s">
        <v>22</v>
      </c>
      <c r="B13" s="17"/>
      <c r="C13" s="17"/>
      <c r="D13" s="17"/>
      <c r="E13" s="9"/>
      <c r="F13" s="18"/>
      <c r="G13" s="18" t="s">
        <v>23</v>
      </c>
      <c r="H13" s="9"/>
      <c r="I13" s="9"/>
    </row>
    <row r="14" spans="1:9">
      <c r="A14" s="9"/>
      <c r="B14" s="9"/>
      <c r="C14" s="9"/>
      <c r="D14" s="9"/>
      <c r="E14" s="9"/>
      <c r="F14" s="18"/>
      <c r="G14" s="18"/>
      <c r="H14" s="9"/>
      <c r="I14" s="9"/>
    </row>
    <row r="15" spans="1:9">
      <c r="A15" s="9"/>
      <c r="B15" s="9"/>
      <c r="C15" s="9"/>
      <c r="D15" s="9"/>
      <c r="E15" s="9"/>
      <c r="F15" s="18"/>
      <c r="G15" s="18"/>
      <c r="H15" s="9"/>
      <c r="I15" s="9"/>
    </row>
    <row r="16" spans="1:9">
      <c r="A16" s="9"/>
      <c r="B16" s="9"/>
      <c r="C16" s="9"/>
      <c r="D16" s="9"/>
      <c r="E16" s="9"/>
      <c r="F16" s="18"/>
      <c r="G16" s="18"/>
      <c r="H16" s="9"/>
      <c r="I16" s="9"/>
    </row>
    <row r="17" spans="1:9">
      <c r="A17" s="9"/>
      <c r="B17" s="9"/>
      <c r="C17" s="9"/>
      <c r="D17" s="9"/>
      <c r="E17" s="9"/>
      <c r="F17" s="18"/>
      <c r="G17" s="18"/>
      <c r="H17" s="9"/>
      <c r="I17" s="9"/>
    </row>
    <row r="18" spans="1:9">
      <c r="A18" s="9"/>
      <c r="B18" s="9"/>
      <c r="C18" s="9"/>
      <c r="D18" s="9"/>
      <c r="E18" s="9"/>
      <c r="F18" s="18"/>
      <c r="G18" s="18"/>
      <c r="H18" s="9"/>
      <c r="I18" s="9"/>
    </row>
    <row r="19" spans="1:9">
      <c r="A19" s="9"/>
      <c r="B19" s="9"/>
      <c r="C19" s="9"/>
      <c r="D19" s="9"/>
      <c r="E19" s="9"/>
      <c r="F19" s="18"/>
      <c r="G19" s="18"/>
      <c r="H19" s="9"/>
      <c r="I19" s="9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1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zoomScale="115" zoomScaleNormal="115" workbookViewId="0">
      <selection activeCell="L14" sqref="L14"/>
    </sheetView>
  </sheetViews>
  <sheetFormatPr defaultColWidth="9" defaultRowHeight="13.5"/>
  <cols>
    <col min="1" max="1" width="4.5" style="1" customWidth="1"/>
    <col min="2" max="2" width="5.375" style="1" customWidth="1"/>
    <col min="3" max="3" width="9.25" style="1" customWidth="1"/>
    <col min="4" max="4" width="8.25" style="1" customWidth="1"/>
    <col min="5" max="5" width="10.5" style="1" customWidth="1"/>
    <col min="6" max="9" width="7.875" style="1" customWidth="1"/>
    <col min="10" max="14" width="11.5" style="1" customWidth="1"/>
    <col min="15" max="15" width="6.375" style="1" customWidth="1"/>
    <col min="16" max="16384" width="9" style="1"/>
  </cols>
  <sheetData>
    <row r="1" ht="33" customHeight="1" spans="1:15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3" customHeight="1" spans="1:15">
      <c r="A2" s="3" t="s">
        <v>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60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9</v>
      </c>
      <c r="G3" s="5" t="s">
        <v>26</v>
      </c>
      <c r="H3" s="5" t="s">
        <v>27</v>
      </c>
      <c r="I3" s="5" t="s">
        <v>28</v>
      </c>
      <c r="J3" s="6" t="s">
        <v>29</v>
      </c>
      <c r="K3" s="6" t="s">
        <v>30</v>
      </c>
      <c r="L3" s="6" t="s">
        <v>31</v>
      </c>
      <c r="M3" s="6" t="s">
        <v>32</v>
      </c>
      <c r="N3" s="6" t="s">
        <v>33</v>
      </c>
      <c r="O3" s="4" t="s">
        <v>8</v>
      </c>
    </row>
    <row r="4" ht="44" customHeight="1" spans="1:15">
      <c r="A4" s="6">
        <v>1</v>
      </c>
      <c r="B4" s="6" t="s">
        <v>12</v>
      </c>
      <c r="C4" s="7" t="s">
        <v>34</v>
      </c>
      <c r="D4" s="6" t="s">
        <v>14</v>
      </c>
      <c r="E4" s="6" t="s">
        <v>35</v>
      </c>
      <c r="F4" s="8">
        <v>7</v>
      </c>
      <c r="G4" s="8"/>
      <c r="H4" s="8"/>
      <c r="I4" s="8"/>
      <c r="J4" s="6">
        <f>F4*0.31</f>
        <v>2.17</v>
      </c>
      <c r="K4" s="6">
        <f>0.21*F4</f>
        <v>1.47</v>
      </c>
      <c r="L4" s="6">
        <f>(11.4+18.15+9.55+13.75+9.5)*F4</f>
        <v>436.45</v>
      </c>
      <c r="M4" s="6">
        <f>F4*0.52</f>
        <v>3.64</v>
      </c>
      <c r="N4" s="6"/>
      <c r="O4" s="6" t="s">
        <v>36</v>
      </c>
    </row>
    <row r="5" ht="44" customHeight="1" spans="1:15">
      <c r="A5" s="6">
        <v>2</v>
      </c>
      <c r="B5" s="6" t="s">
        <v>12</v>
      </c>
      <c r="C5" s="7" t="s">
        <v>37</v>
      </c>
      <c r="D5" s="6" t="s">
        <v>14</v>
      </c>
      <c r="E5" s="6" t="s">
        <v>35</v>
      </c>
      <c r="F5" s="8">
        <v>7.5</v>
      </c>
      <c r="G5" s="8">
        <v>4.14</v>
      </c>
      <c r="H5" s="8">
        <v>2.07</v>
      </c>
      <c r="I5" s="8">
        <f>H5+G5</f>
        <v>6.21</v>
      </c>
      <c r="J5" s="6">
        <f>F5*0.31</f>
        <v>2.325</v>
      </c>
      <c r="K5" s="6">
        <f>0.21*F5</f>
        <v>1.575</v>
      </c>
      <c r="L5" s="6">
        <f>(11.4+18.15+9.55+13.75+9.5)*F5</f>
        <v>467.625</v>
      </c>
      <c r="M5" s="6">
        <f>J5+K5+N5</f>
        <v>9.8</v>
      </c>
      <c r="N5" s="6">
        <v>5.9</v>
      </c>
      <c r="O5" s="6" t="s">
        <v>36</v>
      </c>
    </row>
    <row r="6" ht="44" customHeight="1" spans="1:15">
      <c r="A6" s="6">
        <v>3</v>
      </c>
      <c r="B6" s="6" t="s">
        <v>12</v>
      </c>
      <c r="C6" s="7" t="s">
        <v>38</v>
      </c>
      <c r="D6" s="6" t="s">
        <v>14</v>
      </c>
      <c r="E6" s="6" t="s">
        <v>35</v>
      </c>
      <c r="F6" s="8">
        <v>1</v>
      </c>
      <c r="G6" s="8"/>
      <c r="H6" s="8"/>
      <c r="I6" s="8"/>
      <c r="J6" s="6">
        <f>F6*0.3*0.2</f>
        <v>0.06</v>
      </c>
      <c r="K6" s="6">
        <v>0</v>
      </c>
      <c r="L6" s="6">
        <v>0</v>
      </c>
      <c r="M6" s="6">
        <v>0</v>
      </c>
      <c r="N6" s="6"/>
      <c r="O6" s="6" t="s">
        <v>39</v>
      </c>
    </row>
    <row r="7" ht="29" customHeight="1" spans="1:15">
      <c r="A7" s="6">
        <v>4</v>
      </c>
      <c r="B7" s="6"/>
      <c r="C7" s="6" t="s">
        <v>21</v>
      </c>
      <c r="D7" s="6"/>
      <c r="E7" s="6"/>
      <c r="F7" s="6">
        <f t="shared" ref="F7:N7" si="0">SUM(F4:F6)</f>
        <v>15.5</v>
      </c>
      <c r="G7" s="6">
        <f t="shared" si="0"/>
        <v>4.14</v>
      </c>
      <c r="H7" s="6">
        <f t="shared" si="0"/>
        <v>2.07</v>
      </c>
      <c r="I7" s="6">
        <f t="shared" si="0"/>
        <v>6.21</v>
      </c>
      <c r="J7" s="6">
        <f t="shared" si="0"/>
        <v>4.555</v>
      </c>
      <c r="K7" s="6">
        <f t="shared" si="0"/>
        <v>3.045</v>
      </c>
      <c r="L7" s="6">
        <f t="shared" si="0"/>
        <v>904.075</v>
      </c>
      <c r="M7" s="6">
        <f t="shared" si="0"/>
        <v>13.44</v>
      </c>
      <c r="N7" s="6">
        <f t="shared" si="0"/>
        <v>5.9</v>
      </c>
      <c r="O7" s="6"/>
    </row>
    <row r="8" spans="1: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</sheetData>
  <mergeCells count="2">
    <mergeCell ref="A1:O1"/>
    <mergeCell ref="A2:O2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2025-09-07T06:52:36Z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1025DC1C324149EFB6E7384D426D5E39_12</vt:lpwstr>
  </property>
  <property fmtid="{D5CDD505-2E9C-101B-9397-08002B2CF9AE}" pid="3" name="KSOProductBuildVer">
    <vt:lpwstr>2052-12.1.0.22529</vt:lpwstr>
  </property>
</Properties>
</file>