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 firstSheet="2" activeTab="2"/>
  </bookViews>
  <sheets>
    <sheet name="Sheet1" sheetId="13" state="hidden" r:id="rId1"/>
    <sheet name="Sheet2" sheetId="14" state="hidden" r:id="rId2"/>
    <sheet name="Sheet1 (3)" sheetId="7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<sst xmlns="http://schemas.openxmlformats.org/spreadsheetml/2006/main" count="191" uniqueCount="79">
  <si>
    <t>护栏扫漆一览表</t>
  </si>
  <si>
    <t>项目名称：韶关市新丰公路事务中心虎掩至华溪段安全设施更新工程</t>
  </si>
  <si>
    <t>序号</t>
  </si>
  <si>
    <t>线路编号</t>
  </si>
  <si>
    <t>起讫桩号或中心桩号</t>
  </si>
  <si>
    <t>护栏名称</t>
  </si>
  <si>
    <t>主要尺寸及说明</t>
  </si>
  <si>
    <t>护栏扫漆</t>
  </si>
  <si>
    <t>备注</t>
  </si>
  <si>
    <t>长度（m）</t>
  </si>
  <si>
    <t>高度（m）</t>
  </si>
  <si>
    <t>扫漆面积
（m2）</t>
  </si>
  <si>
    <t>G105</t>
  </si>
  <si>
    <t>K2405+550-700南行</t>
  </si>
  <si>
    <t>混凝土护栏</t>
  </si>
  <si>
    <t>K2410+080-450中栏</t>
  </si>
  <si>
    <t>K2410+100-420北行</t>
  </si>
  <si>
    <t>K2408+020南行</t>
  </si>
  <si>
    <t>K2401+670北行</t>
  </si>
  <si>
    <t>K2401+940北行</t>
  </si>
  <si>
    <t>K2402+500北行</t>
  </si>
  <si>
    <t>合计</t>
  </si>
  <si>
    <t xml:space="preserve">               编制：</t>
  </si>
  <si>
    <t>审核：</t>
  </si>
  <si>
    <t>黄黑示警桩设置一览表</t>
  </si>
  <si>
    <t>项目名称：2025年第二批国省道公路缺损设施修复工程</t>
  </si>
  <si>
    <t>线路
编号</t>
  </si>
  <si>
    <t>桩号范围</t>
  </si>
  <si>
    <t>设施名称</t>
  </si>
  <si>
    <t>数量（根）</t>
  </si>
  <si>
    <t>道口标柱</t>
  </si>
  <si>
    <t>C15砼（m3）</t>
  </si>
  <si>
    <t>钢管（kg）</t>
  </si>
  <si>
    <t>封顶柱帽（kg）</t>
  </si>
  <si>
    <t>IV类反光膜（m2）</t>
  </si>
  <si>
    <t>C25砼基础（m3）</t>
  </si>
  <si>
    <t>K2404+440中栏</t>
  </si>
  <si>
    <t>卡码式示警桩</t>
  </si>
  <si>
    <t>详见设计图</t>
  </si>
  <si>
    <r>
      <rPr>
        <sz val="11"/>
        <color theme="1"/>
        <rFont val="Times New Roman"/>
        <charset val="134"/>
      </rPr>
      <t>K2409+753</t>
    </r>
    <r>
      <rPr>
        <sz val="11"/>
        <color theme="1"/>
        <rFont val="宋体"/>
        <charset val="134"/>
      </rPr>
      <t>南行</t>
    </r>
  </si>
  <si>
    <t>黄黑示警桩</t>
  </si>
  <si>
    <r>
      <rPr>
        <sz val="11"/>
        <color theme="1"/>
        <rFont val="Times New Roman"/>
        <charset val="134"/>
      </rPr>
      <t>K2424+380</t>
    </r>
    <r>
      <rPr>
        <sz val="11"/>
        <color theme="1"/>
        <rFont val="宋体"/>
        <charset val="134"/>
      </rPr>
      <t>南行</t>
    </r>
  </si>
  <si>
    <r>
      <rPr>
        <sz val="11"/>
        <color theme="1"/>
        <rFont val="Times New Roman"/>
        <charset val="134"/>
      </rPr>
      <t>K2421+420-500</t>
    </r>
    <r>
      <rPr>
        <sz val="11"/>
        <color theme="1"/>
        <rFont val="宋体"/>
        <charset val="134"/>
      </rPr>
      <t>北行</t>
    </r>
  </si>
  <si>
    <t>S347</t>
  </si>
  <si>
    <t>K42+870</t>
  </si>
  <si>
    <t>K44+670</t>
  </si>
  <si>
    <t>G220</t>
  </si>
  <si>
    <t>K2337+000</t>
  </si>
  <si>
    <t>K2337+660</t>
  </si>
  <si>
    <t>K2341+100</t>
  </si>
  <si>
    <t>K2347+630-700</t>
  </si>
  <si>
    <t>K2347+850</t>
  </si>
  <si>
    <t>K2348+050</t>
  </si>
  <si>
    <t>K2348+230</t>
  </si>
  <si>
    <t>K2348+310</t>
  </si>
  <si>
    <t>K2348+440</t>
  </si>
  <si>
    <t>K2348+740</t>
  </si>
  <si>
    <t>K2348+880-900</t>
  </si>
  <si>
    <t>K2349+020</t>
  </si>
  <si>
    <t>K2349+290</t>
  </si>
  <si>
    <t>K2349+350-380</t>
  </si>
  <si>
    <t>K2349+700-800</t>
  </si>
  <si>
    <t>K2349+800-950</t>
  </si>
  <si>
    <t>K2349+900-K2350+000</t>
  </si>
  <si>
    <t>K2353+730</t>
  </si>
  <si>
    <t>缺失1根</t>
  </si>
  <si>
    <t>K2354+630</t>
  </si>
  <si>
    <t>缺失5根</t>
  </si>
  <si>
    <t>K2355+100</t>
  </si>
  <si>
    <t>K2358+650</t>
  </si>
  <si>
    <t>缺失4根</t>
  </si>
  <si>
    <t>K2358+800</t>
  </si>
  <si>
    <t>K2359+210-240</t>
  </si>
  <si>
    <t>K2359+350</t>
  </si>
  <si>
    <t>K2361+960</t>
  </si>
  <si>
    <t>K2362+400</t>
  </si>
  <si>
    <t>K2362+530</t>
  </si>
  <si>
    <t>K2380+450</t>
  </si>
  <si>
    <t>示警桩合计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</si>
</sst>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_ "/>
  </numFmts>
  <fonts count="29">
    <font>
      <sz val="11"/>
      <color theme="1"/>
      <name val="宋体"/>
      <charset val="162"/>
      <scheme val="minor"/>
    </font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6" fillId="0" borderId="0">
      <alignment vertical="center"/>
    </xf>
    <xf numFmtId="0" fontId="27" fillId="0" borderId="0">
      <alignment vertical="center"/>
    </xf>
  </cellStyleXfs>
  <cellXfs count="19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清贵洞桥计算表" xfId="49"/>
    <cellStyle name="常规_曲江区_3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H12" sqref="H12"/>
    </sheetView>
  </sheetViews>
  <sheetFormatPr defaultColWidth="9" defaultRowHeight="13.5"/>
  <cols>
    <col min="1" max="1" width="6.90833333333333" style="2" customWidth="1"/>
    <col min="2" max="2" width="10.5416666666667" style="2" customWidth="1"/>
    <col min="3" max="3" width="21.1833333333333" style="2" customWidth="1"/>
    <col min="4" max="4" width="18.1833333333333" style="2" customWidth="1"/>
    <col min="5" max="5" width="14.725" style="2" customWidth="1"/>
    <col min="6" max="7" width="10.3666666666667" style="1" customWidth="1"/>
    <col min="8" max="8" width="14.0916666666667" style="2" customWidth="1"/>
    <col min="9" max="9" width="6.25833333333333" style="2" customWidth="1"/>
    <col min="10" max="16384" width="9" style="2"/>
  </cols>
  <sheetData>
    <row r="1" ht="33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0.25" customHeight="1" spans="1:9">
      <c r="A2" s="11" t="s">
        <v>1</v>
      </c>
      <c r="B2" s="11"/>
      <c r="C2" s="11"/>
      <c r="D2" s="11"/>
      <c r="E2" s="11"/>
      <c r="F2" s="12"/>
      <c r="G2" s="12"/>
      <c r="H2" s="11"/>
      <c r="I2" s="11"/>
    </row>
    <row r="3" ht="27" customHeight="1" spans="1:9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4" t="s">
        <v>7</v>
      </c>
      <c r="G3" s="15"/>
      <c r="H3" s="15"/>
      <c r="I3" s="5" t="s">
        <v>8</v>
      </c>
    </row>
    <row r="4" ht="60.75" customHeight="1" spans="1:9">
      <c r="A4" s="16"/>
      <c r="B4" s="16"/>
      <c r="C4" s="16"/>
      <c r="D4" s="16"/>
      <c r="E4" s="16"/>
      <c r="F4" s="5" t="s">
        <v>9</v>
      </c>
      <c r="G4" s="5" t="s">
        <v>10</v>
      </c>
      <c r="H4" s="5" t="s">
        <v>11</v>
      </c>
      <c r="I4" s="5"/>
    </row>
    <row r="5" ht="28" customHeight="1" spans="1:9">
      <c r="A5" s="5">
        <v>1</v>
      </c>
      <c r="B5" s="5" t="s">
        <v>12</v>
      </c>
      <c r="C5" s="5" t="s">
        <v>13</v>
      </c>
      <c r="D5" s="5" t="s">
        <v>14</v>
      </c>
      <c r="E5" s="5"/>
      <c r="F5" s="5">
        <v>150</v>
      </c>
      <c r="G5" s="5">
        <v>1.2</v>
      </c>
      <c r="H5" s="5">
        <f t="shared" ref="H5:H7" si="0">F5*G5</f>
        <v>180</v>
      </c>
      <c r="I5" s="5"/>
    </row>
    <row r="6" ht="28" customHeight="1" spans="1:9">
      <c r="A6" s="5">
        <v>2</v>
      </c>
      <c r="B6" s="5" t="s">
        <v>12</v>
      </c>
      <c r="C6" s="5" t="s">
        <v>15</v>
      </c>
      <c r="D6" s="5" t="s">
        <v>14</v>
      </c>
      <c r="E6" s="5"/>
      <c r="F6" s="5">
        <f>450-80</f>
        <v>370</v>
      </c>
      <c r="G6" s="5">
        <v>1.2</v>
      </c>
      <c r="H6" s="5">
        <f t="shared" si="0"/>
        <v>444</v>
      </c>
      <c r="I6" s="5"/>
    </row>
    <row r="7" ht="28" customHeight="1" spans="1:9">
      <c r="A7" s="5">
        <v>3</v>
      </c>
      <c r="B7" s="5" t="s">
        <v>12</v>
      </c>
      <c r="C7" s="5" t="s">
        <v>16</v>
      </c>
      <c r="D7" s="5" t="s">
        <v>14</v>
      </c>
      <c r="E7" s="5"/>
      <c r="F7" s="5">
        <v>368</v>
      </c>
      <c r="G7" s="5">
        <v>1.2</v>
      </c>
      <c r="H7" s="5">
        <f t="shared" si="0"/>
        <v>441.6</v>
      </c>
      <c r="I7" s="5"/>
    </row>
    <row r="8" ht="28" customHeight="1" spans="1:9">
      <c r="A8" s="5">
        <v>4</v>
      </c>
      <c r="B8" s="5" t="s">
        <v>12</v>
      </c>
      <c r="C8" s="5" t="s">
        <v>17</v>
      </c>
      <c r="D8" s="5" t="s">
        <v>14</v>
      </c>
      <c r="E8" s="5"/>
      <c r="F8" s="5">
        <v>2.2</v>
      </c>
      <c r="G8" s="5">
        <v>1.15</v>
      </c>
      <c r="H8" s="5">
        <v>2.53</v>
      </c>
      <c r="I8" s="5"/>
    </row>
    <row r="9" ht="28" customHeight="1" spans="1:9">
      <c r="A9" s="5">
        <v>5</v>
      </c>
      <c r="B9" s="5" t="s">
        <v>12</v>
      </c>
      <c r="C9" s="5" t="s">
        <v>18</v>
      </c>
      <c r="D9" s="5" t="s">
        <v>14</v>
      </c>
      <c r="E9" s="5"/>
      <c r="F9" s="5">
        <v>2.2</v>
      </c>
      <c r="G9" s="5">
        <v>1.15</v>
      </c>
      <c r="H9" s="5">
        <v>2.53</v>
      </c>
      <c r="I9" s="5"/>
    </row>
    <row r="10" ht="28" customHeight="1" spans="1:9">
      <c r="A10" s="5">
        <v>6</v>
      </c>
      <c r="B10" s="5" t="s">
        <v>12</v>
      </c>
      <c r="C10" s="5" t="s">
        <v>19</v>
      </c>
      <c r="D10" s="5" t="s">
        <v>14</v>
      </c>
      <c r="E10" s="5"/>
      <c r="F10" s="5">
        <v>2.2</v>
      </c>
      <c r="G10" s="5">
        <v>1.15</v>
      </c>
      <c r="H10" s="5">
        <v>2.53</v>
      </c>
      <c r="I10" s="5"/>
    </row>
    <row r="11" ht="28" customHeight="1" spans="1:9">
      <c r="A11" s="5">
        <v>7</v>
      </c>
      <c r="B11" s="5" t="s">
        <v>12</v>
      </c>
      <c r="C11" s="5" t="s">
        <v>20</v>
      </c>
      <c r="D11" s="5" t="s">
        <v>14</v>
      </c>
      <c r="E11" s="5"/>
      <c r="F11" s="5">
        <v>2.2</v>
      </c>
      <c r="G11" s="5">
        <v>1.15</v>
      </c>
      <c r="H11" s="5">
        <v>2.53</v>
      </c>
      <c r="I11" s="5"/>
    </row>
    <row r="12" ht="25" customHeight="1" spans="1:9">
      <c r="A12" s="5"/>
      <c r="B12" s="5" t="s">
        <v>21</v>
      </c>
      <c r="C12" s="5"/>
      <c r="D12" s="5"/>
      <c r="E12" s="5"/>
      <c r="F12" s="5"/>
      <c r="G12" s="5"/>
      <c r="H12" s="7">
        <f>SUM(H5:H11)</f>
        <v>1075.72</v>
      </c>
      <c r="I12" s="5"/>
    </row>
    <row r="13" ht="15" customHeight="1" spans="1:9">
      <c r="A13" s="17" t="s">
        <v>22</v>
      </c>
      <c r="B13" s="17"/>
      <c r="C13" s="17"/>
      <c r="D13" s="17"/>
      <c r="E13" s="18"/>
      <c r="F13" s="10"/>
      <c r="G13" s="10" t="s">
        <v>23</v>
      </c>
      <c r="H13" s="18"/>
      <c r="I13" s="18"/>
    </row>
    <row r="14" spans="1:9">
      <c r="A14" s="18"/>
      <c r="B14" s="18"/>
      <c r="C14" s="18"/>
      <c r="D14" s="18"/>
      <c r="E14" s="18"/>
      <c r="F14" s="10"/>
      <c r="G14" s="10"/>
      <c r="H14" s="18"/>
      <c r="I14" s="18"/>
    </row>
    <row r="15" spans="1:9">
      <c r="A15" s="18"/>
      <c r="B15" s="18"/>
      <c r="C15" s="18"/>
      <c r="D15" s="18"/>
      <c r="E15" s="18"/>
      <c r="F15" s="10"/>
      <c r="G15" s="10"/>
      <c r="H15" s="18"/>
      <c r="I15" s="18"/>
    </row>
    <row r="16" spans="1:9">
      <c r="A16" s="18"/>
      <c r="B16" s="18"/>
      <c r="C16" s="18"/>
      <c r="D16" s="18"/>
      <c r="E16" s="18"/>
      <c r="F16" s="10"/>
      <c r="G16" s="10"/>
      <c r="H16" s="18"/>
      <c r="I16" s="18"/>
    </row>
    <row r="17" spans="1:9">
      <c r="A17" s="18"/>
      <c r="B17" s="18"/>
      <c r="C17" s="18"/>
      <c r="D17" s="18"/>
      <c r="E17" s="18"/>
      <c r="F17" s="10"/>
      <c r="G17" s="10"/>
      <c r="H17" s="18"/>
      <c r="I17" s="18"/>
    </row>
    <row r="18" spans="1:9">
      <c r="A18" s="18"/>
      <c r="B18" s="18"/>
      <c r="C18" s="18"/>
      <c r="D18" s="18"/>
      <c r="E18" s="18"/>
      <c r="F18" s="10"/>
      <c r="G18" s="10"/>
      <c r="H18" s="18"/>
      <c r="I18" s="18"/>
    </row>
    <row r="19" spans="1:9">
      <c r="A19" s="18"/>
      <c r="B19" s="18"/>
      <c r="C19" s="18"/>
      <c r="D19" s="18"/>
      <c r="E19" s="18"/>
      <c r="F19" s="10"/>
      <c r="G19" s="10"/>
      <c r="H19" s="18"/>
      <c r="I19" s="18"/>
    </row>
  </sheetData>
  <mergeCells count="9">
    <mergeCell ref="A1:I1"/>
    <mergeCell ref="A2:I2"/>
    <mergeCell ref="F3:H3"/>
    <mergeCell ref="A13:D13"/>
    <mergeCell ref="A3:A4"/>
    <mergeCell ref="B3:B4"/>
    <mergeCell ref="C3:C4"/>
    <mergeCell ref="D3:D4"/>
    <mergeCell ref="E3:E4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cols>
    <col min="1" max="16384" width="9" style="2"/>
  </cols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5"/>
  <sheetViews>
    <sheetView tabSelected="1" zoomScale="115" zoomScaleNormal="115" topLeftCell="A21" workbookViewId="0">
      <selection activeCell="F33" sqref="F33"/>
    </sheetView>
  </sheetViews>
  <sheetFormatPr defaultColWidth="9" defaultRowHeight="13.5"/>
  <cols>
    <col min="1" max="1" width="7" style="1" customWidth="1"/>
    <col min="2" max="2" width="7.09166666666667" style="1" customWidth="1"/>
    <col min="3" max="3" width="23.725" style="1" customWidth="1"/>
    <col min="4" max="4" width="10.875" style="1" customWidth="1"/>
    <col min="5" max="5" width="17.125" style="1" customWidth="1"/>
    <col min="6" max="11" width="9" style="1"/>
    <col min="12" max="12" width="11" style="1" customWidth="1"/>
    <col min="13" max="16384" width="9" style="2"/>
  </cols>
  <sheetData>
    <row r="1" ht="33" customHeight="1" spans="1:12">
      <c r="A1" s="3" t="s">
        <v>24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24" customHeight="1" spans="1:12">
      <c r="A2" s="4" t="s">
        <v>25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21.75" customHeight="1" spans="1:12">
      <c r="A3" s="5" t="s">
        <v>2</v>
      </c>
      <c r="B3" s="5" t="s">
        <v>26</v>
      </c>
      <c r="C3" s="5" t="s">
        <v>27</v>
      </c>
      <c r="D3" s="5" t="s">
        <v>28</v>
      </c>
      <c r="E3" s="5" t="s">
        <v>6</v>
      </c>
      <c r="F3" s="5" t="s">
        <v>29</v>
      </c>
      <c r="G3" s="5" t="s">
        <v>30</v>
      </c>
      <c r="H3" s="5"/>
      <c r="I3" s="5"/>
      <c r="J3" s="5"/>
      <c r="K3" s="5"/>
      <c r="L3" s="5" t="s">
        <v>8</v>
      </c>
    </row>
    <row r="4" ht="36" customHeight="1" spans="1:12">
      <c r="A4" s="5"/>
      <c r="B4" s="5"/>
      <c r="C4" s="5"/>
      <c r="D4" s="5"/>
      <c r="E4" s="5"/>
      <c r="F4" s="5"/>
      <c r="G4" s="5" t="s">
        <v>31</v>
      </c>
      <c r="H4" s="5" t="s">
        <v>32</v>
      </c>
      <c r="I4" s="5" t="s">
        <v>33</v>
      </c>
      <c r="J4" s="5" t="s">
        <v>34</v>
      </c>
      <c r="K4" s="5" t="s">
        <v>35</v>
      </c>
      <c r="L4" s="5"/>
    </row>
    <row r="5" ht="36" customHeight="1" spans="1:12">
      <c r="A5" s="5">
        <v>1</v>
      </c>
      <c r="B5" s="5" t="s">
        <v>12</v>
      </c>
      <c r="C5" s="5" t="s">
        <v>36</v>
      </c>
      <c r="D5" s="5" t="s">
        <v>37</v>
      </c>
      <c r="E5" s="5" t="s">
        <v>38</v>
      </c>
      <c r="F5" s="5">
        <v>1</v>
      </c>
      <c r="G5" s="5">
        <v>0</v>
      </c>
      <c r="H5" s="5">
        <v>3.785</v>
      </c>
      <c r="I5" s="5">
        <v>0.175</v>
      </c>
      <c r="J5" s="5">
        <v>0.042</v>
      </c>
      <c r="K5" s="5">
        <v>0</v>
      </c>
      <c r="L5" s="5"/>
    </row>
    <row r="6" ht="21" customHeight="1" spans="1:12">
      <c r="A6" s="5">
        <v>1</v>
      </c>
      <c r="B6" s="5" t="s">
        <v>12</v>
      </c>
      <c r="C6" s="6" t="s">
        <v>39</v>
      </c>
      <c r="D6" s="5" t="s">
        <v>40</v>
      </c>
      <c r="E6" s="5" t="s">
        <v>38</v>
      </c>
      <c r="F6" s="7">
        <v>1</v>
      </c>
      <c r="G6" s="5">
        <f>0.015*F6</f>
        <v>0.015</v>
      </c>
      <c r="H6" s="5">
        <f>18.315*F6</f>
        <v>18.315</v>
      </c>
      <c r="I6" s="5">
        <f>2.39*F6</f>
        <v>2.39</v>
      </c>
      <c r="J6" s="5">
        <f>0.38*F6</f>
        <v>0.38</v>
      </c>
      <c r="K6" s="5">
        <f>0.064*F6</f>
        <v>0.064</v>
      </c>
      <c r="L6" s="5"/>
    </row>
    <row r="7" ht="21" customHeight="1" spans="1:12">
      <c r="A7" s="5">
        <v>2</v>
      </c>
      <c r="B7" s="5" t="s">
        <v>12</v>
      </c>
      <c r="C7" s="6" t="s">
        <v>41</v>
      </c>
      <c r="D7" s="5" t="s">
        <v>40</v>
      </c>
      <c r="E7" s="5" t="s">
        <v>38</v>
      </c>
      <c r="F7" s="7">
        <v>4</v>
      </c>
      <c r="G7" s="5">
        <f>0.015*F7</f>
        <v>0.06</v>
      </c>
      <c r="H7" s="5">
        <f>18.315*F7</f>
        <v>73.26</v>
      </c>
      <c r="I7" s="5">
        <f>2.39*F7</f>
        <v>9.56</v>
      </c>
      <c r="J7" s="5">
        <f>0.38*F7</f>
        <v>1.52</v>
      </c>
      <c r="K7" s="5">
        <f>0.064*F7</f>
        <v>0.256</v>
      </c>
      <c r="L7" s="5"/>
    </row>
    <row r="8" ht="21" customHeight="1" spans="1:12">
      <c r="A8" s="5">
        <v>3</v>
      </c>
      <c r="B8" s="5" t="s">
        <v>12</v>
      </c>
      <c r="C8" s="6" t="s">
        <v>42</v>
      </c>
      <c r="D8" s="5" t="s">
        <v>40</v>
      </c>
      <c r="E8" s="5" t="s">
        <v>38</v>
      </c>
      <c r="F8" s="7">
        <v>20</v>
      </c>
      <c r="G8" s="5">
        <f>0.015*F8</f>
        <v>0.3</v>
      </c>
      <c r="H8" s="5">
        <f>18.315*F8</f>
        <v>366.3</v>
      </c>
      <c r="I8" s="5">
        <f>2.39*F8</f>
        <v>47.8</v>
      </c>
      <c r="J8" s="5">
        <f>0.38*F8</f>
        <v>7.6</v>
      </c>
      <c r="K8" s="5">
        <f>0.064*F8</f>
        <v>1.28</v>
      </c>
      <c r="L8" s="5"/>
    </row>
    <row r="9" ht="21" customHeight="1" spans="1:12">
      <c r="A9" s="5">
        <v>4</v>
      </c>
      <c r="B9" s="5" t="s">
        <v>43</v>
      </c>
      <c r="C9" s="6" t="s">
        <v>44</v>
      </c>
      <c r="D9" s="5" t="s">
        <v>40</v>
      </c>
      <c r="E9" s="5" t="s">
        <v>38</v>
      </c>
      <c r="F9" s="7">
        <v>3</v>
      </c>
      <c r="G9" s="5">
        <f>0.015*F9</f>
        <v>0.045</v>
      </c>
      <c r="H9" s="5">
        <f>18.315*F9</f>
        <v>54.945</v>
      </c>
      <c r="I9" s="5">
        <f>2.39*F9</f>
        <v>7.17</v>
      </c>
      <c r="J9" s="5">
        <f>0.38*F9</f>
        <v>1.14</v>
      </c>
      <c r="K9" s="5">
        <f>0.064*F9</f>
        <v>0.192</v>
      </c>
      <c r="L9" s="5"/>
    </row>
    <row r="10" ht="21" customHeight="1" spans="1:12">
      <c r="A10" s="5">
        <v>5</v>
      </c>
      <c r="B10" s="5" t="s">
        <v>43</v>
      </c>
      <c r="C10" s="6" t="s">
        <v>45</v>
      </c>
      <c r="D10" s="5" t="s">
        <v>40</v>
      </c>
      <c r="E10" s="5" t="s">
        <v>38</v>
      </c>
      <c r="F10" s="7">
        <v>3</v>
      </c>
      <c r="G10" s="5">
        <f>0.015*F10</f>
        <v>0.045</v>
      </c>
      <c r="H10" s="5">
        <f>18.315*F10</f>
        <v>54.945</v>
      </c>
      <c r="I10" s="5">
        <f>2.39*F10</f>
        <v>7.17</v>
      </c>
      <c r="J10" s="5">
        <f>0.38*F10</f>
        <v>1.14</v>
      </c>
      <c r="K10" s="5">
        <f>0.064*F10</f>
        <v>0.192</v>
      </c>
      <c r="L10" s="5"/>
    </row>
    <row r="11" ht="21" customHeight="1" spans="1:12">
      <c r="A11" s="5">
        <v>6</v>
      </c>
      <c r="B11" s="5" t="s">
        <v>46</v>
      </c>
      <c r="C11" s="6" t="s">
        <v>47</v>
      </c>
      <c r="D11" s="5" t="s">
        <v>40</v>
      </c>
      <c r="E11" s="5" t="s">
        <v>38</v>
      </c>
      <c r="F11" s="8">
        <v>4</v>
      </c>
      <c r="G11" s="9"/>
      <c r="H11" s="9"/>
      <c r="I11" s="9"/>
      <c r="J11" s="9">
        <v>1.52</v>
      </c>
      <c r="K11" s="9"/>
      <c r="L11" s="5"/>
    </row>
    <row r="12" ht="21" customHeight="1" spans="1:12">
      <c r="A12" s="5">
        <v>7</v>
      </c>
      <c r="B12" s="5" t="s">
        <v>46</v>
      </c>
      <c r="C12" s="6" t="s">
        <v>48</v>
      </c>
      <c r="D12" s="5" t="s">
        <v>40</v>
      </c>
      <c r="E12" s="5" t="s">
        <v>38</v>
      </c>
      <c r="F12" s="8">
        <v>3</v>
      </c>
      <c r="G12" s="9"/>
      <c r="H12" s="9"/>
      <c r="I12" s="9"/>
      <c r="J12" s="9">
        <v>1.14</v>
      </c>
      <c r="K12" s="9"/>
      <c r="L12" s="5"/>
    </row>
    <row r="13" ht="21" customHeight="1" spans="1:12">
      <c r="A13" s="5">
        <v>8</v>
      </c>
      <c r="B13" s="5" t="s">
        <v>46</v>
      </c>
      <c r="C13" s="6" t="s">
        <v>49</v>
      </c>
      <c r="D13" s="5" t="s">
        <v>40</v>
      </c>
      <c r="E13" s="5" t="s">
        <v>38</v>
      </c>
      <c r="F13" s="8">
        <v>8</v>
      </c>
      <c r="G13" s="9"/>
      <c r="H13" s="9"/>
      <c r="I13" s="9"/>
      <c r="J13" s="9">
        <v>3.04</v>
      </c>
      <c r="K13" s="9"/>
      <c r="L13" s="5"/>
    </row>
    <row r="14" ht="21" customHeight="1" spans="1:12">
      <c r="A14" s="5">
        <v>9</v>
      </c>
      <c r="B14" s="5" t="s">
        <v>46</v>
      </c>
      <c r="C14" s="6" t="s">
        <v>50</v>
      </c>
      <c r="D14" s="5" t="s">
        <v>40</v>
      </c>
      <c r="E14" s="5" t="s">
        <v>38</v>
      </c>
      <c r="F14" s="8">
        <v>5</v>
      </c>
      <c r="G14" s="9">
        <v>0.015</v>
      </c>
      <c r="H14" s="9">
        <v>18.315</v>
      </c>
      <c r="I14" s="9">
        <v>2.39</v>
      </c>
      <c r="J14" s="9">
        <v>1.9</v>
      </c>
      <c r="K14" s="9">
        <v>0.064</v>
      </c>
      <c r="L14" s="5"/>
    </row>
    <row r="15" ht="21" customHeight="1" spans="1:12">
      <c r="A15" s="5">
        <v>10</v>
      </c>
      <c r="B15" s="5" t="s">
        <v>46</v>
      </c>
      <c r="C15" s="6" t="s">
        <v>51</v>
      </c>
      <c r="D15" s="5" t="s">
        <v>40</v>
      </c>
      <c r="E15" s="5" t="s">
        <v>38</v>
      </c>
      <c r="F15" s="7">
        <v>2</v>
      </c>
      <c r="G15" s="5">
        <f>0.015*F15</f>
        <v>0.03</v>
      </c>
      <c r="H15" s="5">
        <f>18.315*F15</f>
        <v>36.63</v>
      </c>
      <c r="I15" s="5">
        <f>2.39*F15</f>
        <v>4.78</v>
      </c>
      <c r="J15" s="5">
        <f>0.38*F15</f>
        <v>0.76</v>
      </c>
      <c r="K15" s="5">
        <f>0.064*F15</f>
        <v>0.128</v>
      </c>
      <c r="L15" s="5"/>
    </row>
    <row r="16" ht="21" customHeight="1" spans="1:12">
      <c r="A16" s="5">
        <v>11</v>
      </c>
      <c r="B16" s="5" t="s">
        <v>46</v>
      </c>
      <c r="C16" s="6" t="s">
        <v>52</v>
      </c>
      <c r="D16" s="5" t="s">
        <v>40</v>
      </c>
      <c r="E16" s="5" t="s">
        <v>38</v>
      </c>
      <c r="F16" s="8">
        <v>1</v>
      </c>
      <c r="G16" s="5"/>
      <c r="H16" s="5"/>
      <c r="I16" s="5"/>
      <c r="J16" s="9">
        <v>0.38</v>
      </c>
      <c r="K16" s="5"/>
      <c r="L16" s="5"/>
    </row>
    <row r="17" ht="21" customHeight="1" spans="1:12">
      <c r="A17" s="5">
        <v>12</v>
      </c>
      <c r="B17" s="5" t="s">
        <v>46</v>
      </c>
      <c r="C17" s="6" t="s">
        <v>53</v>
      </c>
      <c r="D17" s="5" t="s">
        <v>40</v>
      </c>
      <c r="E17" s="5" t="s">
        <v>38</v>
      </c>
      <c r="F17" s="8">
        <v>1</v>
      </c>
      <c r="G17" s="5"/>
      <c r="H17" s="5"/>
      <c r="I17" s="5"/>
      <c r="J17" s="9">
        <v>0.38</v>
      </c>
      <c r="K17" s="5"/>
      <c r="L17" s="5"/>
    </row>
    <row r="18" ht="21" customHeight="1" spans="1:12">
      <c r="A18" s="5">
        <v>13</v>
      </c>
      <c r="B18" s="5" t="s">
        <v>46</v>
      </c>
      <c r="C18" s="6" t="s">
        <v>54</v>
      </c>
      <c r="D18" s="5" t="s">
        <v>40</v>
      </c>
      <c r="E18" s="5" t="s">
        <v>38</v>
      </c>
      <c r="F18" s="8">
        <v>2</v>
      </c>
      <c r="G18" s="5"/>
      <c r="H18" s="5"/>
      <c r="I18" s="5"/>
      <c r="J18" s="9">
        <v>0.76</v>
      </c>
      <c r="K18" s="5"/>
      <c r="L18" s="5"/>
    </row>
    <row r="19" ht="21" customHeight="1" spans="1:12">
      <c r="A19" s="5">
        <v>14</v>
      </c>
      <c r="B19" s="5" t="s">
        <v>46</v>
      </c>
      <c r="C19" s="6" t="s">
        <v>55</v>
      </c>
      <c r="D19" s="5" t="s">
        <v>40</v>
      </c>
      <c r="E19" s="5" t="s">
        <v>38</v>
      </c>
      <c r="F19" s="7">
        <v>2</v>
      </c>
      <c r="G19" s="5">
        <f>0.015*F19</f>
        <v>0.03</v>
      </c>
      <c r="H19" s="5">
        <f>18.315*F19</f>
        <v>36.63</v>
      </c>
      <c r="I19" s="5">
        <f>2.39*F19</f>
        <v>4.78</v>
      </c>
      <c r="J19" s="5">
        <f>0.38*F19</f>
        <v>0.76</v>
      </c>
      <c r="K19" s="5">
        <f>0.064*F19</f>
        <v>0.128</v>
      </c>
      <c r="L19" s="5"/>
    </row>
    <row r="20" ht="21" customHeight="1" spans="1:12">
      <c r="A20" s="5">
        <v>15</v>
      </c>
      <c r="B20" s="5" t="s">
        <v>46</v>
      </c>
      <c r="C20" s="6" t="s">
        <v>56</v>
      </c>
      <c r="D20" s="5" t="s">
        <v>40</v>
      </c>
      <c r="E20" s="5" t="s">
        <v>38</v>
      </c>
      <c r="F20" s="8">
        <v>4</v>
      </c>
      <c r="G20" s="9"/>
      <c r="H20" s="9"/>
      <c r="I20" s="9"/>
      <c r="J20" s="9">
        <v>1.52</v>
      </c>
      <c r="K20" s="5"/>
      <c r="L20" s="5"/>
    </row>
    <row r="21" ht="21" customHeight="1" spans="1:12">
      <c r="A21" s="5">
        <v>16</v>
      </c>
      <c r="B21" s="5" t="s">
        <v>46</v>
      </c>
      <c r="C21" s="6" t="s">
        <v>57</v>
      </c>
      <c r="D21" s="5" t="s">
        <v>40</v>
      </c>
      <c r="E21" s="5" t="s">
        <v>38</v>
      </c>
      <c r="F21" s="8">
        <v>2</v>
      </c>
      <c r="G21" s="9">
        <v>0.015</v>
      </c>
      <c r="H21" s="9">
        <v>18.315</v>
      </c>
      <c r="I21" s="9">
        <v>2.39</v>
      </c>
      <c r="J21" s="9">
        <v>0.76</v>
      </c>
      <c r="K21" s="9">
        <v>0.064</v>
      </c>
      <c r="L21" s="5"/>
    </row>
    <row r="22" ht="21" customHeight="1" spans="1:12">
      <c r="A22" s="5">
        <v>17</v>
      </c>
      <c r="B22" s="5" t="s">
        <v>46</v>
      </c>
      <c r="C22" s="6" t="s">
        <v>58</v>
      </c>
      <c r="D22" s="5" t="s">
        <v>40</v>
      </c>
      <c r="E22" s="5" t="s">
        <v>38</v>
      </c>
      <c r="F22" s="8">
        <v>1</v>
      </c>
      <c r="G22" s="9"/>
      <c r="H22" s="9"/>
      <c r="I22" s="9"/>
      <c r="J22" s="9">
        <v>0.38</v>
      </c>
      <c r="K22" s="5"/>
      <c r="L22" s="5"/>
    </row>
    <row r="23" ht="21" customHeight="1" spans="1:12">
      <c r="A23" s="5">
        <v>18</v>
      </c>
      <c r="B23" s="5" t="s">
        <v>46</v>
      </c>
      <c r="C23" s="6" t="s">
        <v>59</v>
      </c>
      <c r="D23" s="5" t="s">
        <v>40</v>
      </c>
      <c r="E23" s="5" t="s">
        <v>38</v>
      </c>
      <c r="F23" s="8">
        <v>1</v>
      </c>
      <c r="G23" s="9"/>
      <c r="H23" s="9"/>
      <c r="I23" s="9"/>
      <c r="J23" s="9">
        <v>0.38</v>
      </c>
      <c r="K23" s="5"/>
      <c r="L23" s="5"/>
    </row>
    <row r="24" ht="21" customHeight="1" spans="1:12">
      <c r="A24" s="5">
        <v>19</v>
      </c>
      <c r="B24" s="5" t="s">
        <v>46</v>
      </c>
      <c r="C24" s="6" t="s">
        <v>60</v>
      </c>
      <c r="D24" s="5" t="s">
        <v>40</v>
      </c>
      <c r="E24" s="5" t="s">
        <v>38</v>
      </c>
      <c r="F24" s="8">
        <v>3</v>
      </c>
      <c r="G24" s="9"/>
      <c r="H24" s="9"/>
      <c r="I24" s="9"/>
      <c r="J24" s="9">
        <v>1.14</v>
      </c>
      <c r="K24" s="5"/>
      <c r="L24" s="5"/>
    </row>
    <row r="25" ht="21" customHeight="1" spans="1:12">
      <c r="A25" s="5">
        <v>20</v>
      </c>
      <c r="B25" s="5" t="s">
        <v>46</v>
      </c>
      <c r="C25" s="6" t="s">
        <v>61</v>
      </c>
      <c r="D25" s="5" t="s">
        <v>40</v>
      </c>
      <c r="E25" s="5" t="s">
        <v>38</v>
      </c>
      <c r="F25" s="8">
        <v>3</v>
      </c>
      <c r="G25" s="9"/>
      <c r="H25" s="9"/>
      <c r="I25" s="9"/>
      <c r="J25" s="9">
        <v>1.14</v>
      </c>
      <c r="K25" s="5"/>
      <c r="L25" s="5"/>
    </row>
    <row r="26" ht="21" customHeight="1" spans="1:12">
      <c r="A26" s="5">
        <v>21</v>
      </c>
      <c r="B26" s="5" t="s">
        <v>46</v>
      </c>
      <c r="C26" s="6" t="s">
        <v>62</v>
      </c>
      <c r="D26" s="5" t="s">
        <v>40</v>
      </c>
      <c r="E26" s="5" t="s">
        <v>38</v>
      </c>
      <c r="F26" s="8">
        <v>3</v>
      </c>
      <c r="G26" s="9"/>
      <c r="H26" s="9"/>
      <c r="I26" s="9"/>
      <c r="J26" s="9">
        <v>1.14</v>
      </c>
      <c r="K26" s="5"/>
      <c r="L26" s="5"/>
    </row>
    <row r="27" ht="21" customHeight="1" spans="1:12">
      <c r="A27" s="5">
        <v>22</v>
      </c>
      <c r="B27" s="5" t="s">
        <v>46</v>
      </c>
      <c r="C27" s="6" t="s">
        <v>63</v>
      </c>
      <c r="D27" s="5" t="s">
        <v>40</v>
      </c>
      <c r="E27" s="5" t="s">
        <v>38</v>
      </c>
      <c r="F27" s="8">
        <v>3</v>
      </c>
      <c r="G27" s="9"/>
      <c r="H27" s="9"/>
      <c r="I27" s="9"/>
      <c r="J27" s="9">
        <v>1.14</v>
      </c>
      <c r="K27" s="5"/>
      <c r="L27" s="5"/>
    </row>
    <row r="28" ht="21" customHeight="1" spans="1:12">
      <c r="A28" s="5">
        <v>23</v>
      </c>
      <c r="B28" s="5" t="s">
        <v>46</v>
      </c>
      <c r="C28" s="6" t="s">
        <v>64</v>
      </c>
      <c r="D28" s="5" t="s">
        <v>40</v>
      </c>
      <c r="E28" s="5" t="s">
        <v>38</v>
      </c>
      <c r="F28" s="8">
        <v>2</v>
      </c>
      <c r="G28" s="9">
        <v>0.015</v>
      </c>
      <c r="H28" s="9">
        <v>18.315</v>
      </c>
      <c r="I28" s="9">
        <v>2.39</v>
      </c>
      <c r="J28" s="9">
        <v>0.76</v>
      </c>
      <c r="K28" s="9">
        <v>0.064</v>
      </c>
      <c r="L28" s="9" t="s">
        <v>65</v>
      </c>
    </row>
    <row r="29" ht="21" customHeight="1" spans="1:12">
      <c r="A29" s="5">
        <v>24</v>
      </c>
      <c r="B29" s="5" t="s">
        <v>46</v>
      </c>
      <c r="C29" s="6" t="s">
        <v>66</v>
      </c>
      <c r="D29" s="5" t="s">
        <v>40</v>
      </c>
      <c r="E29" s="5" t="s">
        <v>38</v>
      </c>
      <c r="F29" s="8">
        <v>5</v>
      </c>
      <c r="G29" s="9">
        <v>0.075</v>
      </c>
      <c r="H29" s="9">
        <v>91.575</v>
      </c>
      <c r="I29" s="9">
        <v>11.95</v>
      </c>
      <c r="J29" s="9">
        <v>1.9</v>
      </c>
      <c r="K29" s="9">
        <v>0.32</v>
      </c>
      <c r="L29" s="9" t="s">
        <v>67</v>
      </c>
    </row>
    <row r="30" ht="21" customHeight="1" spans="1:12">
      <c r="A30" s="5">
        <v>25</v>
      </c>
      <c r="B30" s="5" t="s">
        <v>46</v>
      </c>
      <c r="C30" s="6" t="s">
        <v>68</v>
      </c>
      <c r="D30" s="5" t="s">
        <v>40</v>
      </c>
      <c r="E30" s="5" t="s">
        <v>38</v>
      </c>
      <c r="F30" s="7">
        <v>1</v>
      </c>
      <c r="G30" s="5">
        <f>0.015*F30</f>
        <v>0.015</v>
      </c>
      <c r="H30" s="5">
        <f>18.315*F30</f>
        <v>18.315</v>
      </c>
      <c r="I30" s="5">
        <f>2.39*F30</f>
        <v>2.39</v>
      </c>
      <c r="J30" s="5">
        <f>0.38*F30</f>
        <v>0.38</v>
      </c>
      <c r="K30" s="5">
        <f>0.064*F30</f>
        <v>0.064</v>
      </c>
      <c r="L30" s="5"/>
    </row>
    <row r="31" ht="21" customHeight="1" spans="1:12">
      <c r="A31" s="5">
        <v>26</v>
      </c>
      <c r="B31" s="5" t="s">
        <v>46</v>
      </c>
      <c r="C31" s="6" t="s">
        <v>69</v>
      </c>
      <c r="D31" s="5" t="s">
        <v>40</v>
      </c>
      <c r="E31" s="5" t="s">
        <v>38</v>
      </c>
      <c r="F31" s="7">
        <v>4</v>
      </c>
      <c r="G31" s="9">
        <v>0.06</v>
      </c>
      <c r="H31" s="9">
        <v>73.26</v>
      </c>
      <c r="I31" s="9">
        <v>9.56</v>
      </c>
      <c r="J31" s="9">
        <v>1.52</v>
      </c>
      <c r="K31" s="9">
        <v>0.256</v>
      </c>
      <c r="L31" s="9" t="s">
        <v>70</v>
      </c>
    </row>
    <row r="32" ht="21" customHeight="1" spans="1:12">
      <c r="A32" s="5">
        <v>27</v>
      </c>
      <c r="B32" s="5" t="s">
        <v>46</v>
      </c>
      <c r="C32" s="6" t="s">
        <v>71</v>
      </c>
      <c r="D32" s="5" t="s">
        <v>40</v>
      </c>
      <c r="E32" s="5" t="s">
        <v>38</v>
      </c>
      <c r="F32" s="7">
        <v>1</v>
      </c>
      <c r="G32" s="5">
        <f>0.015*F32</f>
        <v>0.015</v>
      </c>
      <c r="H32" s="5">
        <f>18.315*F32</f>
        <v>18.315</v>
      </c>
      <c r="I32" s="5">
        <f>2.39*F32</f>
        <v>2.39</v>
      </c>
      <c r="J32" s="5">
        <f>0.38*F32</f>
        <v>0.38</v>
      </c>
      <c r="K32" s="5">
        <f>0.064*F32</f>
        <v>0.064</v>
      </c>
      <c r="L32" s="5"/>
    </row>
    <row r="33" ht="21" customHeight="1" spans="1:12">
      <c r="A33" s="5">
        <v>28</v>
      </c>
      <c r="B33" s="5" t="s">
        <v>46</v>
      </c>
      <c r="C33" s="6" t="s">
        <v>72</v>
      </c>
      <c r="D33" s="5" t="s">
        <v>40</v>
      </c>
      <c r="E33" s="5" t="s">
        <v>38</v>
      </c>
      <c r="F33" s="8">
        <v>3</v>
      </c>
      <c r="G33" s="9">
        <v>0.045</v>
      </c>
      <c r="H33" s="9">
        <v>54.945</v>
      </c>
      <c r="I33" s="9">
        <v>7.17</v>
      </c>
      <c r="J33" s="9">
        <v>1.14</v>
      </c>
      <c r="K33" s="9">
        <v>0.192</v>
      </c>
      <c r="L33" s="5"/>
    </row>
    <row r="34" ht="21" customHeight="1" spans="1:12">
      <c r="A34" s="5">
        <v>29</v>
      </c>
      <c r="B34" s="5" t="s">
        <v>46</v>
      </c>
      <c r="C34" s="6" t="s">
        <v>73</v>
      </c>
      <c r="D34" s="5" t="s">
        <v>40</v>
      </c>
      <c r="E34" s="5" t="s">
        <v>38</v>
      </c>
      <c r="F34" s="8">
        <v>1</v>
      </c>
      <c r="G34" s="9">
        <v>0.015</v>
      </c>
      <c r="H34" s="9">
        <v>18.315</v>
      </c>
      <c r="I34" s="9">
        <v>2.39</v>
      </c>
      <c r="J34" s="9">
        <v>0.38</v>
      </c>
      <c r="K34" s="9">
        <v>0.064</v>
      </c>
      <c r="L34" s="5"/>
    </row>
    <row r="35" ht="21" customHeight="1" spans="1:12">
      <c r="A35" s="5">
        <v>30</v>
      </c>
      <c r="B35" s="5" t="s">
        <v>46</v>
      </c>
      <c r="C35" s="6" t="s">
        <v>74</v>
      </c>
      <c r="D35" s="5" t="s">
        <v>40</v>
      </c>
      <c r="E35" s="5" t="s">
        <v>38</v>
      </c>
      <c r="F35" s="8">
        <v>1</v>
      </c>
      <c r="G35" s="9">
        <v>0.015</v>
      </c>
      <c r="H35" s="9">
        <v>18.315</v>
      </c>
      <c r="I35" s="9">
        <v>2.39</v>
      </c>
      <c r="J35" s="9">
        <v>0.38</v>
      </c>
      <c r="K35" s="9">
        <v>0.064</v>
      </c>
      <c r="L35" s="5"/>
    </row>
    <row r="36" ht="21" customHeight="1" spans="1:12">
      <c r="A36" s="5">
        <v>31</v>
      </c>
      <c r="B36" s="5" t="s">
        <v>46</v>
      </c>
      <c r="C36" s="6" t="s">
        <v>75</v>
      </c>
      <c r="D36" s="5" t="s">
        <v>40</v>
      </c>
      <c r="E36" s="5" t="s">
        <v>38</v>
      </c>
      <c r="F36" s="7">
        <v>3</v>
      </c>
      <c r="G36" s="5">
        <f>0.015*F36</f>
        <v>0.045</v>
      </c>
      <c r="H36" s="5">
        <f>18.315*F36</f>
        <v>54.945</v>
      </c>
      <c r="I36" s="5">
        <f>2.39*F36</f>
        <v>7.17</v>
      </c>
      <c r="J36" s="5">
        <f>0.38*F36</f>
        <v>1.14</v>
      </c>
      <c r="K36" s="5">
        <f>0.064*F36</f>
        <v>0.192</v>
      </c>
      <c r="L36" s="5"/>
    </row>
    <row r="37" ht="21" customHeight="1" spans="1:12">
      <c r="A37" s="5">
        <v>32</v>
      </c>
      <c r="B37" s="5" t="s">
        <v>46</v>
      </c>
      <c r="C37" s="6" t="s">
        <v>76</v>
      </c>
      <c r="D37" s="5" t="s">
        <v>40</v>
      </c>
      <c r="E37" s="5" t="s">
        <v>38</v>
      </c>
      <c r="F37" s="7">
        <v>3</v>
      </c>
      <c r="G37" s="5">
        <f t="shared" ref="G37:G44" si="0">0.015*F37</f>
        <v>0.045</v>
      </c>
      <c r="H37" s="5">
        <f t="shared" ref="H37:H44" si="1">18.315*F37</f>
        <v>54.945</v>
      </c>
      <c r="I37" s="5">
        <f t="shared" ref="I37:I44" si="2">2.39*F37</f>
        <v>7.17</v>
      </c>
      <c r="J37" s="5">
        <f t="shared" ref="J37:J44" si="3">0.38*F37</f>
        <v>1.14</v>
      </c>
      <c r="K37" s="5">
        <f t="shared" ref="K37:K44" si="4">0.064*F37</f>
        <v>0.192</v>
      </c>
      <c r="L37" s="5"/>
    </row>
    <row r="38" ht="21" customHeight="1" spans="1:12">
      <c r="A38" s="5">
        <v>33</v>
      </c>
      <c r="B38" s="5" t="s">
        <v>46</v>
      </c>
      <c r="C38" s="6" t="s">
        <v>77</v>
      </c>
      <c r="D38" s="5" t="s">
        <v>40</v>
      </c>
      <c r="E38" s="5" t="s">
        <v>38</v>
      </c>
      <c r="F38" s="7">
        <v>1</v>
      </c>
      <c r="G38" s="5">
        <f t="shared" si="0"/>
        <v>0.015</v>
      </c>
      <c r="H38" s="5">
        <f t="shared" si="1"/>
        <v>18.315</v>
      </c>
      <c r="I38" s="5">
        <f t="shared" si="2"/>
        <v>2.39</v>
      </c>
      <c r="J38" s="5">
        <f t="shared" si="3"/>
        <v>0.38</v>
      </c>
      <c r="K38" s="5">
        <f t="shared" si="4"/>
        <v>0.064</v>
      </c>
      <c r="L38" s="5"/>
    </row>
    <row r="39" ht="21" customHeight="1" spans="1:12">
      <c r="A39" s="5">
        <v>34</v>
      </c>
      <c r="B39" s="5"/>
      <c r="C39" s="5" t="s">
        <v>78</v>
      </c>
      <c r="D39" s="5"/>
      <c r="E39" s="5"/>
      <c r="F39" s="5">
        <f t="shared" ref="F39:K39" si="5">SUM(F6:F38)</f>
        <v>104</v>
      </c>
      <c r="G39" s="5">
        <f t="shared" si="5"/>
        <v>0.915</v>
      </c>
      <c r="H39" s="5">
        <f t="shared" si="5"/>
        <v>1117.215</v>
      </c>
      <c r="I39" s="5">
        <f t="shared" si="5"/>
        <v>145.79</v>
      </c>
      <c r="J39" s="5">
        <f t="shared" si="5"/>
        <v>39.52</v>
      </c>
      <c r="K39" s="5">
        <f t="shared" si="5"/>
        <v>3.904</v>
      </c>
      <c r="L39" s="5"/>
    </row>
    <row r="40" spans="1:1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</sheetData>
  <mergeCells count="10">
    <mergeCell ref="A1:L1"/>
    <mergeCell ref="A2:L2"/>
    <mergeCell ref="G3:K3"/>
    <mergeCell ref="A3:A4"/>
    <mergeCell ref="B3:B4"/>
    <mergeCell ref="C3:C4"/>
    <mergeCell ref="D3:D4"/>
    <mergeCell ref="E3:E4"/>
    <mergeCell ref="F3:F4"/>
    <mergeCell ref="L3:L4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RPC1</dc:creator>
  <cp:lastModifiedBy>李璇</cp:lastModifiedBy>
  <dcterms:created xsi:type="dcterms:W3CDTF">2015-01-15T16:55:00Z</dcterms:created>
  <dcterms:modified xsi:type="dcterms:W3CDTF">2025-10-14T03:43:35Z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1025DC1C324149EFB6E7384D426D5E39_12</vt:lpwstr>
  </property>
  <property fmtid="{D5CDD505-2E9C-101B-9397-08002B2CF9AE}" pid="3" name="KSOProductBuildVer">
    <vt:lpwstr>2052-12.1.0.22529</vt:lpwstr>
  </property>
</Properties>
</file>