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3)" sheetId="76" r:id="rId3"/>
  </sheets>
  <definedNames>
    <definedName name="_xlnm.Print_Area" localSheetId="2">'Sheet1 (3)'!$A$1:$N$17</definedName>
    <definedName name="_xlnm.Print_Titles" localSheetId="2">'Sheet1 (3)'!$3:$4</definedName>
    <definedName name="_xlnm._FilterDatabase" localSheetId="2" hidden="1">'Sheet1 (3)'!$A$1:$N$16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<sst xmlns="http://schemas.openxmlformats.org/spreadsheetml/2006/main" count="88" uniqueCount="53">
  <si>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</si>
  <si>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</si>
  <si>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</si>
  <si>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</si>
  <si>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</si>
  <si>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</si>
  <si>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</si>
  <si>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</si>
  <si>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</si>
  <si>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</si>
  <si>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</si>
  <si>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</si>
  <si>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</si>
  <si>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</si>
  <si>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</si>
  <si>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</si>
  <si>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</si>
  <si>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</si>
  <si>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</si>
  <si>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</si>
  <si>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</si>
  <si>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</si>
  <si>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</si>
  <si>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</si>
  <si>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路基排水沟数量汇总表</t>
  </si>
  <si>
    <t>项目名称：2025年第二批国省道公路缺损设施修复工程</t>
  </si>
  <si>
    <t>起止桩号或中心桩号</t>
  </si>
  <si>
    <t>类型</t>
  </si>
  <si>
    <t>总长（m）</t>
  </si>
  <si>
    <t>工程项目及数量</t>
  </si>
  <si>
    <t>左</t>
  </si>
  <si>
    <t>右</t>
  </si>
  <si>
    <t>M7.5浆砌片石
（m3）</t>
  </si>
  <si>
    <t>挖土方、石方、基础清理（m3）</t>
  </si>
  <si>
    <t>拆除圬工（m3）</t>
  </si>
  <si>
    <t>回填
土方（m3）</t>
  </si>
  <si>
    <t>C15混凝土路缘石（m3）</t>
  </si>
  <si>
    <t>预制块混凝土花池（m3）</t>
  </si>
  <si>
    <r>
      <rPr>
        <sz val="10"/>
        <color theme="1"/>
        <rFont val="Times New Roman"/>
        <charset val="134"/>
      </rPr>
      <t>K2388+025</t>
    </r>
    <r>
      <rPr>
        <sz val="10"/>
        <color theme="1"/>
        <rFont val="宋体"/>
        <charset val="134"/>
      </rPr>
      <t>南行</t>
    </r>
  </si>
  <si>
    <t>八字边沟</t>
  </si>
  <si>
    <r>
      <rPr>
        <sz val="10"/>
        <color theme="1"/>
        <rFont val="Times New Roman"/>
        <charset val="134"/>
      </rPr>
      <t>K2405+650</t>
    </r>
    <r>
      <rPr>
        <sz val="10"/>
        <color theme="1"/>
        <rFont val="宋体"/>
        <charset val="134"/>
      </rPr>
      <t>南行</t>
    </r>
  </si>
  <si>
    <r>
      <rPr>
        <sz val="10"/>
        <color theme="1"/>
        <rFont val="Times New Roman"/>
        <charset val="134"/>
      </rPr>
      <t>K2405+700</t>
    </r>
    <r>
      <rPr>
        <sz val="10"/>
        <color theme="1"/>
        <rFont val="宋体"/>
        <charset val="134"/>
      </rPr>
      <t>南行</t>
    </r>
  </si>
  <si>
    <r>
      <rPr>
        <sz val="10"/>
        <color theme="1"/>
        <rFont val="Times New Roman"/>
        <charset val="134"/>
      </rPr>
      <t>K2409+753</t>
    </r>
    <r>
      <rPr>
        <sz val="10"/>
        <color theme="1"/>
        <rFont val="宋体"/>
        <charset val="134"/>
      </rPr>
      <t>南行</t>
    </r>
  </si>
  <si>
    <r>
      <rPr>
        <sz val="10"/>
        <color theme="1"/>
        <rFont val="Times New Roman"/>
        <charset val="134"/>
      </rPr>
      <t>K2410+240</t>
    </r>
    <r>
      <rPr>
        <sz val="10"/>
        <color theme="1"/>
        <rFont val="宋体"/>
        <charset val="134"/>
      </rPr>
      <t>南行</t>
    </r>
  </si>
  <si>
    <r>
      <rPr>
        <sz val="10"/>
        <color theme="1"/>
        <rFont val="Times New Roman"/>
        <charset val="134"/>
      </rPr>
      <t>K2421+450</t>
    </r>
    <r>
      <rPr>
        <sz val="10"/>
        <color theme="1"/>
        <rFont val="宋体"/>
        <charset val="134"/>
      </rPr>
      <t>北行</t>
    </r>
  </si>
  <si>
    <t>路缘石</t>
  </si>
  <si>
    <r>
      <rPr>
        <sz val="10"/>
        <color theme="1"/>
        <rFont val="Times New Roman"/>
        <charset val="134"/>
      </rPr>
      <t>K2424+380</t>
    </r>
    <r>
      <rPr>
        <sz val="10"/>
        <color theme="1"/>
        <rFont val="宋体"/>
        <charset val="134"/>
      </rPr>
      <t>南行</t>
    </r>
  </si>
  <si>
    <t>S347</t>
  </si>
  <si>
    <t>K10+050</t>
  </si>
  <si>
    <t>K26+300</t>
  </si>
  <si>
    <t>K32+635</t>
  </si>
  <si>
    <t>G220</t>
  </si>
  <si>
    <t>K2355+100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</si>
</sst>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29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0" fontId="28" fillId="0" borderId="0">
      <alignment vertical="center"/>
    </xf>
  </cellStyleXfs>
  <cellXfs count="2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1" customWidth="1"/>
    <col min="2" max="2" width="10.5416666666667" style="1" customWidth="1"/>
    <col min="3" max="3" width="21.1833333333333" style="1" customWidth="1"/>
    <col min="4" max="4" width="18.1833333333333" style="1" customWidth="1"/>
    <col min="5" max="5" width="14.725" style="1" customWidth="1"/>
    <col min="6" max="7" width="10.3666666666667" style="2" customWidth="1"/>
    <col min="8" max="8" width="14.0916666666667" style="1" customWidth="1"/>
    <col min="9" max="9" width="6.25833333333333" style="1" customWidth="1"/>
    <col min="10" max="16384" width="9" style="1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19" t="s">
        <v>1</v>
      </c>
      <c r="B2" s="19"/>
      <c r="C2" s="19"/>
      <c r="D2" s="19"/>
      <c r="E2" s="19"/>
      <c r="F2" s="20"/>
      <c r="G2" s="20"/>
      <c r="H2" s="19"/>
      <c r="I2" s="19"/>
    </row>
    <row r="3" ht="27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14" t="s">
        <v>7</v>
      </c>
      <c r="G3" s="15"/>
      <c r="H3" s="15"/>
      <c r="I3" s="6" t="s">
        <v>8</v>
      </c>
    </row>
    <row r="4" ht="60.75" customHeight="1" spans="1:9">
      <c r="A4" s="9"/>
      <c r="B4" s="9"/>
      <c r="C4" s="9"/>
      <c r="D4" s="9"/>
      <c r="E4" s="9"/>
      <c r="F4" s="6" t="s">
        <v>9</v>
      </c>
      <c r="G4" s="6" t="s">
        <v>10</v>
      </c>
      <c r="H4" s="6" t="s">
        <v>11</v>
      </c>
      <c r="I4" s="6"/>
    </row>
    <row r="5" ht="28" customHeight="1" spans="1:9">
      <c r="A5" s="6">
        <v>1</v>
      </c>
      <c r="B5" s="6" t="s">
        <v>12</v>
      </c>
      <c r="C5" s="6" t="s">
        <v>13</v>
      </c>
      <c r="D5" s="6" t="s">
        <v>14</v>
      </c>
      <c r="E5" s="6"/>
      <c r="F5" s="6">
        <v>150</v>
      </c>
      <c r="G5" s="6">
        <v>1.2</v>
      </c>
      <c r="H5" s="6">
        <f t="shared" ref="H5:H7" si="0">F5*G5</f>
        <v>180</v>
      </c>
      <c r="I5" s="6"/>
    </row>
    <row r="6" ht="28" customHeight="1" spans="1:9">
      <c r="A6" s="6">
        <v>2</v>
      </c>
      <c r="B6" s="6" t="s">
        <v>12</v>
      </c>
      <c r="C6" s="6" t="s">
        <v>15</v>
      </c>
      <c r="D6" s="6" t="s">
        <v>14</v>
      </c>
      <c r="E6" s="6"/>
      <c r="F6" s="6">
        <f>450-80</f>
        <v>370</v>
      </c>
      <c r="G6" s="6">
        <v>1.2</v>
      </c>
      <c r="H6" s="6">
        <f t="shared" si="0"/>
        <v>444</v>
      </c>
      <c r="I6" s="6"/>
    </row>
    <row r="7" ht="28" customHeight="1" spans="1:9">
      <c r="A7" s="6">
        <v>3</v>
      </c>
      <c r="B7" s="6" t="s">
        <v>12</v>
      </c>
      <c r="C7" s="6" t="s">
        <v>16</v>
      </c>
      <c r="D7" s="6" t="s">
        <v>14</v>
      </c>
      <c r="E7" s="6"/>
      <c r="F7" s="6">
        <v>368</v>
      </c>
      <c r="G7" s="6">
        <v>1.2</v>
      </c>
      <c r="H7" s="6">
        <f t="shared" si="0"/>
        <v>441.6</v>
      </c>
      <c r="I7" s="6"/>
    </row>
    <row r="8" ht="28" customHeight="1" spans="1:9">
      <c r="A8" s="6">
        <v>4</v>
      </c>
      <c r="B8" s="6" t="s">
        <v>12</v>
      </c>
      <c r="C8" s="6" t="s">
        <v>17</v>
      </c>
      <c r="D8" s="6" t="s">
        <v>14</v>
      </c>
      <c r="E8" s="6"/>
      <c r="F8" s="6">
        <v>2.2</v>
      </c>
      <c r="G8" s="6">
        <v>1.15</v>
      </c>
      <c r="H8" s="6">
        <v>2.53</v>
      </c>
      <c r="I8" s="6"/>
    </row>
    <row r="9" ht="28" customHeight="1" spans="1:9">
      <c r="A9" s="6">
        <v>5</v>
      </c>
      <c r="B9" s="6" t="s">
        <v>12</v>
      </c>
      <c r="C9" s="6" t="s">
        <v>18</v>
      </c>
      <c r="D9" s="6" t="s">
        <v>14</v>
      </c>
      <c r="E9" s="6"/>
      <c r="F9" s="6">
        <v>2.2</v>
      </c>
      <c r="G9" s="6">
        <v>1.15</v>
      </c>
      <c r="H9" s="6">
        <v>2.53</v>
      </c>
      <c r="I9" s="6"/>
    </row>
    <row r="10" ht="28" customHeight="1" spans="1:9">
      <c r="A10" s="6">
        <v>6</v>
      </c>
      <c r="B10" s="6" t="s">
        <v>12</v>
      </c>
      <c r="C10" s="6" t="s">
        <v>19</v>
      </c>
      <c r="D10" s="6" t="s">
        <v>14</v>
      </c>
      <c r="E10" s="6"/>
      <c r="F10" s="6">
        <v>2.2</v>
      </c>
      <c r="G10" s="6">
        <v>1.15</v>
      </c>
      <c r="H10" s="6">
        <v>2.53</v>
      </c>
      <c r="I10" s="6"/>
    </row>
    <row r="11" ht="28" customHeight="1" spans="1:9">
      <c r="A11" s="6">
        <v>7</v>
      </c>
      <c r="B11" s="6" t="s">
        <v>12</v>
      </c>
      <c r="C11" s="6" t="s">
        <v>20</v>
      </c>
      <c r="D11" s="6" t="s">
        <v>14</v>
      </c>
      <c r="E11" s="6"/>
      <c r="F11" s="6">
        <v>2.2</v>
      </c>
      <c r="G11" s="6">
        <v>1.15</v>
      </c>
      <c r="H11" s="6">
        <v>2.53</v>
      </c>
      <c r="I11" s="6"/>
    </row>
    <row r="12" ht="25" customHeight="1" spans="1:9">
      <c r="A12" s="6"/>
      <c r="B12" s="6" t="s">
        <v>21</v>
      </c>
      <c r="C12" s="6"/>
      <c r="D12" s="6"/>
      <c r="E12" s="6"/>
      <c r="F12" s="6"/>
      <c r="G12" s="6"/>
      <c r="H12" s="13">
        <f>SUM(H5:H11)</f>
        <v>1075.72</v>
      </c>
      <c r="I12" s="6"/>
    </row>
    <row r="13" ht="15" customHeight="1" spans="1:9">
      <c r="A13" s="21" t="s">
        <v>22</v>
      </c>
      <c r="B13" s="21"/>
      <c r="C13" s="21"/>
      <c r="D13" s="21"/>
      <c r="E13" s="22"/>
      <c r="F13" s="18"/>
      <c r="G13" s="18" t="s">
        <v>23</v>
      </c>
      <c r="H13" s="22"/>
      <c r="I13" s="22"/>
    </row>
    <row r="14" spans="1:9">
      <c r="A14" s="22"/>
      <c r="B14" s="22"/>
      <c r="C14" s="22"/>
      <c r="D14" s="22"/>
      <c r="E14" s="22"/>
      <c r="F14" s="18"/>
      <c r="G14" s="18"/>
      <c r="H14" s="22"/>
      <c r="I14" s="22"/>
    </row>
    <row r="15" spans="1:9">
      <c r="A15" s="22"/>
      <c r="B15" s="22"/>
      <c r="C15" s="22"/>
      <c r="D15" s="22"/>
      <c r="E15" s="22"/>
      <c r="F15" s="18"/>
      <c r="G15" s="18"/>
      <c r="H15" s="22"/>
      <c r="I15" s="22"/>
    </row>
    <row r="16" spans="1:9">
      <c r="A16" s="22"/>
      <c r="B16" s="22"/>
      <c r="C16" s="22"/>
      <c r="D16" s="22"/>
      <c r="E16" s="22"/>
      <c r="F16" s="18"/>
      <c r="G16" s="18"/>
      <c r="H16" s="22"/>
      <c r="I16" s="22"/>
    </row>
    <row r="17" spans="1:9">
      <c r="A17" s="22"/>
      <c r="B17" s="22"/>
      <c r="C17" s="22"/>
      <c r="D17" s="22"/>
      <c r="E17" s="22"/>
      <c r="F17" s="18"/>
      <c r="G17" s="18"/>
      <c r="H17" s="22"/>
      <c r="I17" s="22"/>
    </row>
    <row r="18" spans="1:9">
      <c r="A18" s="22"/>
      <c r="B18" s="22"/>
      <c r="C18" s="22"/>
      <c r="D18" s="22"/>
      <c r="E18" s="22"/>
      <c r="F18" s="18"/>
      <c r="G18" s="18"/>
      <c r="H18" s="22"/>
      <c r="I18" s="22"/>
    </row>
    <row r="19" spans="1:9">
      <c r="A19" s="22"/>
      <c r="B19" s="22"/>
      <c r="C19" s="22"/>
      <c r="D19" s="22"/>
      <c r="E19" s="22"/>
      <c r="F19" s="18"/>
      <c r="G19" s="18"/>
      <c r="H19" s="22"/>
      <c r="I19" s="22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1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30" zoomScaleNormal="130" workbookViewId="0">
      <selection activeCell="H16" sqref="H16"/>
    </sheetView>
  </sheetViews>
  <sheetFormatPr defaultColWidth="9" defaultRowHeight="13.5"/>
  <cols>
    <col min="1" max="1" width="5" style="2" customWidth="1"/>
    <col min="2" max="2" width="9.81666666666667" style="2" customWidth="1"/>
    <col min="3" max="3" width="21.0583333333333" style="2" customWidth="1"/>
    <col min="4" max="4" width="11" style="2" customWidth="1"/>
    <col min="5" max="5" width="5.575" style="2" customWidth="1"/>
    <col min="6" max="6" width="5.625" style="2" customWidth="1"/>
    <col min="7" max="7" width="7" style="2" customWidth="1"/>
    <col min="8" max="8" width="7.11666666666667" style="2" customWidth="1"/>
    <col min="9" max="10" width="6.925" style="2" customWidth="1"/>
    <col min="11" max="12" width="5.86666666666667" style="2" customWidth="1"/>
    <col min="13" max="13" width="6.725" style="2" customWidth="1"/>
    <col min="14" max="14" width="8.93333333333333" style="2" customWidth="1"/>
    <col min="15" max="16384" width="9" style="1"/>
  </cols>
  <sheetData>
    <row r="1" ht="33" customHeight="1" spans="1:14">
      <c r="A1" s="3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" customHeight="1" spans="1:14">
      <c r="A2" s="4" t="s">
        <v>25</v>
      </c>
      <c r="B2" s="4"/>
      <c r="C2" s="4"/>
      <c r="D2" s="4"/>
      <c r="E2" s="5"/>
      <c r="F2" s="5"/>
      <c r="G2" s="5"/>
      <c r="H2" s="4"/>
      <c r="I2" s="4"/>
      <c r="J2" s="4"/>
      <c r="K2" s="4"/>
      <c r="L2" s="4"/>
      <c r="M2" s="4"/>
      <c r="N2" s="4"/>
    </row>
    <row r="3" ht="23" customHeight="1" spans="1:14">
      <c r="A3" s="6" t="s">
        <v>2</v>
      </c>
      <c r="B3" s="6" t="s">
        <v>3</v>
      </c>
      <c r="C3" s="6" t="s">
        <v>26</v>
      </c>
      <c r="D3" s="7" t="s">
        <v>27</v>
      </c>
      <c r="E3" s="6" t="s">
        <v>9</v>
      </c>
      <c r="F3" s="6"/>
      <c r="G3" s="7" t="s">
        <v>28</v>
      </c>
      <c r="H3" s="8" t="s">
        <v>29</v>
      </c>
      <c r="I3" s="8"/>
      <c r="J3" s="8"/>
      <c r="K3" s="8"/>
      <c r="L3" s="8"/>
      <c r="M3" s="8"/>
      <c r="N3" s="6" t="s">
        <v>8</v>
      </c>
    </row>
    <row r="4" s="1" customFormat="1" ht="70" customHeight="1" spans="1:14">
      <c r="A4" s="6"/>
      <c r="B4" s="6"/>
      <c r="C4" s="6"/>
      <c r="D4" s="9"/>
      <c r="E4" s="6" t="s">
        <v>30</v>
      </c>
      <c r="F4" s="6" t="s">
        <v>31</v>
      </c>
      <c r="G4" s="9"/>
      <c r="H4" s="6" t="s">
        <v>32</v>
      </c>
      <c r="I4" s="6" t="s">
        <v>33</v>
      </c>
      <c r="J4" s="6" t="s">
        <v>34</v>
      </c>
      <c r="K4" s="6" t="s">
        <v>35</v>
      </c>
      <c r="L4" s="6" t="s">
        <v>36</v>
      </c>
      <c r="M4" s="6" t="s">
        <v>37</v>
      </c>
      <c r="N4" s="6"/>
    </row>
    <row r="5" s="1" customFormat="1" ht="18" customHeight="1" spans="1:14">
      <c r="A5" s="8">
        <v>1</v>
      </c>
      <c r="B5" s="10" t="s">
        <v>12</v>
      </c>
      <c r="C5" s="11" t="s">
        <v>38</v>
      </c>
      <c r="D5" s="12" t="s">
        <v>39</v>
      </c>
      <c r="E5" s="13"/>
      <c r="F5" s="13">
        <v>1</v>
      </c>
      <c r="G5" s="8">
        <f t="shared" ref="G5:G13" si="0">E5+F5</f>
        <v>1</v>
      </c>
      <c r="H5" s="8">
        <f>G5*0.3*0.3</f>
        <v>0.09</v>
      </c>
      <c r="I5" s="8"/>
      <c r="J5" s="8"/>
      <c r="K5" s="8"/>
      <c r="L5" s="8"/>
      <c r="M5" s="8"/>
      <c r="N5" s="8"/>
    </row>
    <row r="6" ht="18" customHeight="1" spans="1:14">
      <c r="A6" s="8">
        <v>2</v>
      </c>
      <c r="B6" s="10" t="s">
        <v>12</v>
      </c>
      <c r="C6" s="11" t="s">
        <v>40</v>
      </c>
      <c r="D6" s="12" t="s">
        <v>39</v>
      </c>
      <c r="E6" s="13"/>
      <c r="F6" s="13">
        <v>9.2</v>
      </c>
      <c r="G6" s="8">
        <f t="shared" si="0"/>
        <v>9.2</v>
      </c>
      <c r="H6" s="8">
        <f>G6*0.3*0.3</f>
        <v>0.828</v>
      </c>
      <c r="I6" s="8"/>
      <c r="J6" s="8"/>
      <c r="K6" s="8"/>
      <c r="L6" s="8"/>
      <c r="M6" s="8"/>
      <c r="N6" s="8"/>
    </row>
    <row r="7" ht="18" customHeight="1" spans="1:14">
      <c r="A7" s="8">
        <v>3</v>
      </c>
      <c r="B7" s="10" t="s">
        <v>12</v>
      </c>
      <c r="C7" s="11" t="s">
        <v>41</v>
      </c>
      <c r="D7" s="12" t="s">
        <v>39</v>
      </c>
      <c r="E7" s="13"/>
      <c r="F7" s="13">
        <v>10</v>
      </c>
      <c r="G7" s="8">
        <f t="shared" si="0"/>
        <v>10</v>
      </c>
      <c r="H7" s="8">
        <f t="shared" ref="H7:H12" si="1">G7*0.3*0.3</f>
        <v>0.9</v>
      </c>
      <c r="I7" s="8"/>
      <c r="J7" s="8"/>
      <c r="K7" s="8"/>
      <c r="L7" s="8"/>
      <c r="M7" s="8"/>
      <c r="N7" s="6"/>
    </row>
    <row r="8" ht="18" customHeight="1" spans="1:14">
      <c r="A8" s="8">
        <v>4</v>
      </c>
      <c r="B8" s="10" t="s">
        <v>12</v>
      </c>
      <c r="C8" s="11" t="s">
        <v>42</v>
      </c>
      <c r="D8" s="12" t="s">
        <v>39</v>
      </c>
      <c r="E8" s="13"/>
      <c r="F8" s="13">
        <v>7.44</v>
      </c>
      <c r="G8" s="8">
        <f t="shared" si="0"/>
        <v>7.44</v>
      </c>
      <c r="H8" s="8">
        <f t="shared" si="1"/>
        <v>0.6696</v>
      </c>
      <c r="I8" s="8"/>
      <c r="J8" s="8"/>
      <c r="K8" s="8"/>
      <c r="L8" s="8"/>
      <c r="M8" s="8"/>
      <c r="N8" s="6"/>
    </row>
    <row r="9" ht="18" customHeight="1" spans="1:14">
      <c r="A9" s="8">
        <v>5</v>
      </c>
      <c r="B9" s="10" t="s">
        <v>12</v>
      </c>
      <c r="C9" s="11" t="s">
        <v>43</v>
      </c>
      <c r="D9" s="12" t="s">
        <v>39</v>
      </c>
      <c r="E9" s="13"/>
      <c r="F9" s="13">
        <v>6.5</v>
      </c>
      <c r="G9" s="8">
        <f t="shared" si="0"/>
        <v>6.5</v>
      </c>
      <c r="H9" s="8">
        <f t="shared" si="1"/>
        <v>0.585</v>
      </c>
      <c r="I9" s="8"/>
      <c r="J9" s="8"/>
      <c r="K9" s="8"/>
      <c r="L9" s="8"/>
      <c r="M9" s="8"/>
      <c r="N9" s="6"/>
    </row>
    <row r="10" ht="18" customHeight="1" spans="1:14">
      <c r="A10" s="8">
        <v>6</v>
      </c>
      <c r="B10" s="10" t="s">
        <v>12</v>
      </c>
      <c r="C10" s="11" t="s">
        <v>44</v>
      </c>
      <c r="D10" s="12" t="s">
        <v>45</v>
      </c>
      <c r="E10" s="13">
        <v>4</v>
      </c>
      <c r="F10" s="13"/>
      <c r="G10" s="8">
        <f t="shared" si="0"/>
        <v>4</v>
      </c>
      <c r="H10" s="8"/>
      <c r="I10" s="8"/>
      <c r="J10" s="8"/>
      <c r="K10" s="8"/>
      <c r="L10" s="8">
        <f>4*0.25*0.4</f>
        <v>0.4</v>
      </c>
      <c r="M10" s="8"/>
      <c r="N10" s="6"/>
    </row>
    <row r="11" ht="18" customHeight="1" spans="1:14">
      <c r="A11" s="8">
        <v>7</v>
      </c>
      <c r="B11" s="10" t="s">
        <v>12</v>
      </c>
      <c r="C11" s="11" t="s">
        <v>46</v>
      </c>
      <c r="D11" s="12" t="s">
        <v>45</v>
      </c>
      <c r="E11" s="13"/>
      <c r="F11" s="13">
        <v>1.5</v>
      </c>
      <c r="G11" s="8">
        <f t="shared" si="0"/>
        <v>1.5</v>
      </c>
      <c r="H11" s="8"/>
      <c r="I11" s="8"/>
      <c r="J11" s="8"/>
      <c r="K11" s="8"/>
      <c r="L11" s="8">
        <f>1.5*0.2*0.4</f>
        <v>0.12</v>
      </c>
      <c r="M11" s="8"/>
      <c r="N11" s="6"/>
    </row>
    <row r="12" ht="18" customHeight="1" spans="1:14">
      <c r="A12" s="8">
        <v>8</v>
      </c>
      <c r="B12" s="10" t="s">
        <v>47</v>
      </c>
      <c r="C12" s="11" t="s">
        <v>48</v>
      </c>
      <c r="D12" s="12" t="s">
        <v>39</v>
      </c>
      <c r="E12" s="13">
        <v>4</v>
      </c>
      <c r="F12" s="13"/>
      <c r="G12" s="8">
        <v>4</v>
      </c>
      <c r="H12" s="8">
        <f t="shared" si="1"/>
        <v>0.36</v>
      </c>
      <c r="I12" s="8"/>
      <c r="J12" s="8"/>
      <c r="K12" s="8"/>
      <c r="L12" s="8"/>
      <c r="M12" s="8"/>
      <c r="N12" s="6"/>
    </row>
    <row r="13" ht="18" customHeight="1" spans="1:14">
      <c r="A13" s="8">
        <v>9</v>
      </c>
      <c r="B13" s="10" t="s">
        <v>47</v>
      </c>
      <c r="C13" s="11" t="s">
        <v>49</v>
      </c>
      <c r="D13" s="12" t="s">
        <v>39</v>
      </c>
      <c r="E13" s="13"/>
      <c r="F13" s="13">
        <v>2.8</v>
      </c>
      <c r="G13" s="8">
        <f>E13+F13</f>
        <v>2.8</v>
      </c>
      <c r="H13" s="8">
        <f>G13*0.3*0.3</f>
        <v>0.252</v>
      </c>
      <c r="I13" s="8"/>
      <c r="J13" s="8"/>
      <c r="K13" s="8"/>
      <c r="L13" s="8"/>
      <c r="M13" s="8"/>
      <c r="N13" s="6"/>
    </row>
    <row r="14" ht="18" customHeight="1" spans="1:14">
      <c r="A14" s="8">
        <v>10</v>
      </c>
      <c r="B14" s="10" t="s">
        <v>47</v>
      </c>
      <c r="C14" s="11" t="s">
        <v>50</v>
      </c>
      <c r="D14" s="12" t="s">
        <v>39</v>
      </c>
      <c r="E14" s="13"/>
      <c r="F14" s="13">
        <v>1.9</v>
      </c>
      <c r="G14" s="8">
        <f>E14+F14</f>
        <v>1.9</v>
      </c>
      <c r="H14" s="8">
        <f>G14*0.3*0.3</f>
        <v>0.171</v>
      </c>
      <c r="I14" s="8"/>
      <c r="J14" s="8"/>
      <c r="K14" s="8"/>
      <c r="L14" s="8"/>
      <c r="M14" s="8"/>
      <c r="N14" s="6"/>
    </row>
    <row r="15" ht="18" customHeight="1" spans="1:14">
      <c r="A15" s="8">
        <v>11</v>
      </c>
      <c r="B15" s="10" t="s">
        <v>51</v>
      </c>
      <c r="C15" s="11" t="s">
        <v>52</v>
      </c>
      <c r="D15" s="12" t="s">
        <v>45</v>
      </c>
      <c r="E15" s="13">
        <v>0.3</v>
      </c>
      <c r="F15" s="13"/>
      <c r="G15" s="8"/>
      <c r="H15" s="8"/>
      <c r="I15" s="8"/>
      <c r="J15" s="8"/>
      <c r="K15" s="8"/>
      <c r="L15" s="8">
        <f>0.3*0.5*0.27*2</f>
        <v>0.081</v>
      </c>
      <c r="M15" s="8"/>
      <c r="N15" s="8"/>
    </row>
    <row r="16" ht="18" customHeight="1" spans="1:14">
      <c r="A16" s="8">
        <v>12</v>
      </c>
      <c r="B16" s="14" t="s">
        <v>21</v>
      </c>
      <c r="C16" s="15"/>
      <c r="D16" s="15"/>
      <c r="E16" s="15"/>
      <c r="F16" s="16"/>
      <c r="G16" s="16"/>
      <c r="H16" s="6">
        <f>SUM(H5:H15)</f>
        <v>3.8556</v>
      </c>
      <c r="I16" s="6"/>
      <c r="J16" s="6"/>
      <c r="K16" s="6"/>
      <c r="L16" s="6">
        <f>SUM(L5:L15)</f>
        <v>0.601</v>
      </c>
      <c r="M16" s="6"/>
      <c r="N16" s="6"/>
    </row>
    <row r="17" ht="15" customHeight="1" spans="1:14">
      <c r="A17" s="17"/>
      <c r="B17" s="17"/>
      <c r="C17" s="17"/>
      <c r="D17" s="17"/>
      <c r="E17" s="17"/>
      <c r="F17" s="17"/>
      <c r="G17" s="18"/>
      <c r="H17" s="18"/>
      <c r="I17" s="18"/>
      <c r="J17" s="18"/>
      <c r="K17" s="18"/>
      <c r="L17" s="18"/>
      <c r="M17" s="18"/>
      <c r="N17" s="18"/>
    </row>
    <row r="18" spans="1:14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</sheetData>
  <mergeCells count="11">
    <mergeCell ref="A1:N1"/>
    <mergeCell ref="A2:N2"/>
    <mergeCell ref="E3:F3"/>
    <mergeCell ref="H3:M3"/>
    <mergeCell ref="B16:F16"/>
    <mergeCell ref="A17:F17"/>
    <mergeCell ref="A3:A4"/>
    <mergeCell ref="B3:B4"/>
    <mergeCell ref="C3:C4"/>
    <mergeCell ref="D3:D4"/>
    <mergeCell ref="G3:G4"/>
  </mergeCells>
  <printOptions horizontalCentered="1"/>
  <pageMargins left="0.393055555555556" right="0.393055555555556" top="0.590277777777778" bottom="0.393055555555556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2025-10-03T07:35:59Z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E227663F2F9B44C491E62FA694FCD8F2_13</vt:lpwstr>
  </property>
  <property fmtid="{D5CDD505-2E9C-101B-9397-08002B2CF9AE}" pid="3" name="KSOProductBuildVer">
    <vt:lpwstr>2052-12.1.0.22529</vt:lpwstr>
  </property>
</Properties>
</file>