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<sst xmlns="http://schemas.openxmlformats.org/spreadsheetml/2006/main" count="303" uniqueCount="155">
  <si>
    <t>工程量</t>
  </si>
  <si>
    <t>序号</t>
  </si>
  <si>
    <t>项目名称</t>
  </si>
  <si>
    <t>计算公式</t>
  </si>
  <si>
    <r>
      <rPr>
        <sz val="11"/>
        <color theme="1"/>
        <rFont val="宋体"/>
        <charset val="134"/>
      </rPr>
      <t>单位</t>
    </r>
  </si>
  <si>
    <t>阶段系数</t>
  </si>
  <si>
    <t>造价工程量</t>
  </si>
  <si>
    <t>一</t>
  </si>
  <si>
    <t>白芒林水库（商混，运距22km）</t>
  </si>
  <si>
    <t>一）</t>
  </si>
  <si>
    <t>坝顶硬化</t>
  </si>
  <si>
    <t>坝顶路面机械开挖（外弃2km）</t>
  </si>
  <si>
    <t>2.9*213*0.15+2.5*63*0.15</t>
  </si>
  <si>
    <t>m³</t>
  </si>
  <si>
    <t>坝顶路面人工开挖（外弃2km）</t>
  </si>
  <si>
    <t>0.4*213*0.15</t>
  </si>
  <si>
    <t>坝顶路基压实</t>
  </si>
  <si>
    <t>3.3*213+2.5*63</t>
  </si>
  <si>
    <r>
      <rPr>
        <sz val="11"/>
        <color theme="1"/>
        <rFont val="宋体"/>
        <charset val="134"/>
      </rPr>
      <t>㎡</t>
    </r>
  </si>
  <si>
    <t>C25砼路面（20cm厚）</t>
  </si>
  <si>
    <t>碎石垫层（10cm厚）</t>
  </si>
  <si>
    <t>2.5*63</t>
  </si>
  <si>
    <t>切割机切割沥青浇筑分缝</t>
  </si>
  <si>
    <t>3.3*int（213/5）+2.5*int（63/5）</t>
  </si>
  <si>
    <t>m</t>
  </si>
  <si>
    <t>二）</t>
  </si>
  <si>
    <t>路缘石修复</t>
  </si>
  <si>
    <t>原破损路缘石拆除</t>
  </si>
  <si>
    <t>0.3*0.4*0.7*22.2</t>
  </si>
  <si>
    <t>C20砼路缘石重建</t>
  </si>
  <si>
    <t>0.3*0.4*22.2</t>
  </si>
  <si>
    <t>模板的制安及拆除</t>
  </si>
  <si>
    <t>0.4*2*22.2</t>
  </si>
  <si>
    <t>沥青木板分缝</t>
  </si>
  <si>
    <t>0.3*0.4*5</t>
  </si>
  <si>
    <t>二</t>
  </si>
  <si>
    <t>黄坑水库</t>
  </si>
  <si>
    <t>坝顶路面机械开挖</t>
  </si>
  <si>
    <t>4*0.15*138</t>
  </si>
  <si>
    <t>坝顶路面人工开挖</t>
  </si>
  <si>
    <t>0.2*0.15*2*138</t>
  </si>
  <si>
    <t>回填路肩</t>
  </si>
  <si>
    <t>0.12*2*50</t>
  </si>
  <si>
    <t>4.4*138</t>
  </si>
  <si>
    <r>
      <rPr>
        <sz val="11"/>
        <color theme="1"/>
        <rFont val="Times New Roman"/>
        <charset val="134"/>
      </rPr>
      <t>m</t>
    </r>
    <r>
      <rPr>
        <vertAlign val="superscript"/>
        <sz val="11"/>
        <color theme="1"/>
        <rFont val="Times New Roman"/>
        <charset val="134"/>
      </rPr>
      <t>2</t>
    </r>
  </si>
  <si>
    <r>
      <t>（</t>
    </r>
    <r>
      <rPr>
        <sz val="11"/>
        <color theme="1" tint="0.05"/>
        <rFont val="Times New Roman"/>
        <charset val="134"/>
      </rPr>
      <t>50+138</t>
    </r>
    <r>
      <rPr>
        <sz val="11"/>
        <color theme="1" tint="0.05"/>
        <rFont val="宋体"/>
        <charset val="134"/>
      </rPr>
      <t>）</t>
    </r>
    <r>
      <rPr>
        <sz val="11"/>
        <color theme="1" tint="0.05"/>
        <rFont val="Times New Roman"/>
        <charset val="134"/>
      </rPr>
      <t>*4.4</t>
    </r>
  </si>
  <si>
    <t>4.4*int(188/5)</t>
  </si>
  <si>
    <t>三</t>
  </si>
  <si>
    <t>老鼠塘水库</t>
  </si>
  <si>
    <t>1)</t>
  </si>
  <si>
    <t>3.4*50*0.15</t>
  </si>
  <si>
    <t>0.2*0.15*2*50</t>
  </si>
  <si>
    <t>3.8*50</t>
  </si>
  <si>
    <t>3.8*int(50/5)</t>
  </si>
  <si>
    <t>2）</t>
  </si>
  <si>
    <t>排水渠</t>
  </si>
  <si>
    <t>土方开挖</t>
  </si>
  <si>
    <t>1.17*23+1.24*6</t>
  </si>
  <si>
    <t>土方回填</t>
  </si>
  <si>
    <t>0.6*23+0.6*6</t>
  </si>
  <si>
    <t>C20砼渠道底板(15cm厚)</t>
  </si>
  <si>
    <t>0.8*0.15*29</t>
  </si>
  <si>
    <t>C20砼渠道侧墙(20cm厚)</t>
  </si>
  <si>
    <t>0.2*0.55*2*29</t>
  </si>
  <si>
    <t>C25钢筋砼渠道盖板(10cm厚)</t>
  </si>
  <si>
    <t>0.1*0.8*6</t>
  </si>
  <si>
    <t>钢筋</t>
  </si>
  <si>
    <t>t</t>
  </si>
  <si>
    <t>1.4*29</t>
  </si>
  <si>
    <t>模板制安与拆除</t>
  </si>
  <si>
    <t>(0.55+0.4)*2*29+(6+0.8)*2*0.1</t>
  </si>
  <si>
    <t>0.28*3</t>
  </si>
  <si>
    <t>四</t>
  </si>
  <si>
    <t>节头寨水库</t>
  </si>
  <si>
    <t>4*0.15*38.6</t>
  </si>
  <si>
    <t>0.2*0.15*2*38.6</t>
  </si>
  <si>
    <t>0.12*2*47.3</t>
  </si>
  <si>
    <t>4.4*38.6</t>
  </si>
  <si>
    <t>防汛道路土地平整压实</t>
  </si>
  <si>
    <t>4.4*47.3*0.1</t>
  </si>
  <si>
    <t>4.4*(47.3+38.6)</t>
  </si>
  <si>
    <t>4.4*int(86/5)</t>
  </si>
  <si>
    <t>五</t>
  </si>
  <si>
    <t>高廉水库</t>
  </si>
  <si>
    <t>3.6*0.15*89</t>
  </si>
  <si>
    <t>0.2*0.15*2*89</t>
  </si>
  <si>
    <t>0.12*2*54</t>
  </si>
  <si>
    <t>4*89</t>
  </si>
  <si>
    <t>4*89+3.5*54</t>
  </si>
  <si>
    <t>防汛道路路基平整压实</t>
  </si>
  <si>
    <t>3.5*54*0.1</t>
  </si>
  <si>
    <t>4*int(89/5)+3.5*int(54/5)</t>
  </si>
  <si>
    <t>六</t>
  </si>
  <si>
    <t>船塘底水库</t>
  </si>
  <si>
    <t>3*0.15*81</t>
  </si>
  <si>
    <t>0.2*0.15*2*81</t>
  </si>
  <si>
    <t>87.5*3.4</t>
  </si>
  <si>
    <t>3.4*int(81/5)</t>
  </si>
  <si>
    <t>七</t>
  </si>
  <si>
    <t>万人顶水库</t>
  </si>
  <si>
    <t>4*0.15*81</t>
  </si>
  <si>
    <t>81*4.4</t>
  </si>
  <si>
    <t>4.4*int(81/5)</t>
  </si>
  <si>
    <t>八</t>
  </si>
  <si>
    <t>企岗水库</t>
  </si>
  <si>
    <t>4.6*0.15*35</t>
  </si>
  <si>
    <t>0.2*0.15*2*35</t>
  </si>
  <si>
    <t>5*35</t>
  </si>
  <si>
    <t>5*54*0.1</t>
  </si>
  <si>
    <t>5*(35+54)</t>
  </si>
  <si>
    <t>5*int(89/5)</t>
  </si>
  <si>
    <t>九</t>
  </si>
  <si>
    <t>石子坳水库</t>
  </si>
  <si>
    <t>2.8*0.15*96</t>
  </si>
  <si>
    <t>0.2*0.15*2*96</t>
  </si>
  <si>
    <t>3.2*96</t>
  </si>
  <si>
    <t>3.2*int(96/5)</t>
  </si>
  <si>
    <t>十</t>
  </si>
  <si>
    <t>龙皇坑水库</t>
  </si>
  <si>
    <t>3.5*0.2*76</t>
  </si>
  <si>
    <t>0.2*0.2*2*76</t>
  </si>
  <si>
    <t>76*3.5</t>
  </si>
  <si>
    <r>
      <rPr>
        <sz val="11"/>
        <rFont val="Times New Roman"/>
        <charset val="134"/>
      </rPr>
      <t>m</t>
    </r>
    <r>
      <rPr>
        <vertAlign val="superscript"/>
        <sz val="11"/>
        <rFont val="Times New Roman"/>
        <charset val="134"/>
      </rPr>
      <t>2</t>
    </r>
  </si>
  <si>
    <t>C25砼路面（15cm厚）</t>
  </si>
  <si>
    <t>3.5*int(76/5)</t>
  </si>
  <si>
    <t>十一</t>
  </si>
  <si>
    <t>大山塘水库</t>
  </si>
  <si>
    <t>3*0.2*72</t>
  </si>
  <si>
    <t>0.2*0.2*2*72</t>
  </si>
  <si>
    <t>3*72</t>
  </si>
  <si>
    <t>3*int(72/5)</t>
  </si>
  <si>
    <t>十二</t>
  </si>
  <si>
    <t>西牛潭水库</t>
  </si>
  <si>
    <t>基础土方开挖</t>
  </si>
  <si>
    <t>1.8*1.5*1.5*4</t>
  </si>
  <si>
    <t>基础土方回填</t>
  </si>
  <si>
    <t>1.8*1.5*1.5*4-1.2*0.9*1.5*4</t>
  </si>
  <si>
    <t>路面切缝</t>
  </si>
  <si>
    <t>2.96*4</t>
  </si>
  <si>
    <t>原路面破除</t>
  </si>
  <si>
    <t>2.96*0.79*0.2*4</t>
  </si>
  <si>
    <t>C25砼路面恢复（20cm厚）</t>
  </si>
  <si>
    <t>2.96*0.79*4</t>
  </si>
  <si>
    <t>碎石路基（10cm厚）</t>
  </si>
  <si>
    <t>C25钢筋砼基础</t>
  </si>
  <si>
    <t>0.9*1.2*1.5*4</t>
  </si>
  <si>
    <t>C20砼垫层</t>
  </si>
  <si>
    <t>1.1+1.4*0.1*4</t>
  </si>
  <si>
    <t>钢筋制安</t>
  </si>
  <si>
    <t>（22*1.33+24*1.63+26*1.03）*0.888/1000*4</t>
  </si>
  <si>
    <t>基础模板制安</t>
  </si>
  <si>
    <t>（0.9*2+1.2*2）*1.5*4</t>
  </si>
  <si>
    <t>BVR3*4+1*2.5线缆</t>
  </si>
  <si>
    <t>限高杆</t>
  </si>
  <si>
    <t>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</si>
</sst>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 tint="0.05"/>
      <name val="Times New Roman"/>
      <charset val="134"/>
    </font>
    <font>
      <sz val="11"/>
      <color theme="1" tint="0.05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vertAlign val="superscript"/>
      <sz val="11"/>
      <color theme="1"/>
      <name val="Times New Roman"/>
      <charset val="134"/>
    </font>
    <font>
      <vertAlign val="superscript"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8" borderId="5" applyNumberFormat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>
      <alignment horizontal="left" vertical="center"/>
    </xf>
    <xf numFmtId="177" fontId="0" fillId="0" borderId="0" xfId="0" applyNumberForma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3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8" fontId="2" fillId="3" borderId="1" xfId="49" applyNumberFormat="1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78" fontId="9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78" fontId="2" fillId="5" borderId="1" xfId="49" applyNumberFormat="1" applyFont="1" applyFill="1" applyBorder="1" applyAlignment="1">
      <alignment horizontal="center" vertical="center" wrapText="1"/>
    </xf>
    <xf numFmtId="177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7"/>
  <sheetViews>
    <sheetView tabSelected="1" workbookViewId="0">
      <selection activeCell="O26" sqref="O26"/>
    </sheetView>
  </sheetViews>
  <sheetFormatPr defaultColWidth="9" defaultRowHeight="15" outlineLevelCol="7"/>
  <cols>
    <col min="1" max="1" width="9" style="5"/>
    <col min="2" max="2" width="32.875" style="3" customWidth="1"/>
    <col min="3" max="3" width="29.125" style="6" customWidth="1"/>
    <col min="4" max="4" width="4.875" style="7" customWidth="1"/>
    <col min="5" max="5" width="9.375" style="8" customWidth="1"/>
    <col min="6" max="6" width="8.875" style="3" customWidth="1"/>
    <col min="7" max="7" width="10.875" style="8" customWidth="1"/>
    <col min="8" max="8" width="8" style="8" customWidth="1"/>
    <col min="9" max="16384" width="9" style="3"/>
  </cols>
  <sheetData>
    <row r="1" ht="22.5" spans="1:8">
      <c r="A1" s="9" t="s">
        <v>0</v>
      </c>
      <c r="B1" s="9"/>
      <c r="C1" s="9"/>
      <c r="D1" s="9"/>
      <c r="E1" s="9"/>
      <c r="F1" s="9"/>
      <c r="G1" s="9"/>
      <c r="H1" s="9"/>
    </row>
    <row r="2" ht="13.5" spans="1:8">
      <c r="A2" s="10" t="s">
        <v>1</v>
      </c>
      <c r="B2" s="10" t="s">
        <v>2</v>
      </c>
      <c r="C2" s="11" t="s">
        <v>3</v>
      </c>
      <c r="D2" s="12" t="s">
        <v>4</v>
      </c>
      <c r="E2" s="13" t="s">
        <v>0</v>
      </c>
      <c r="F2" s="10" t="s">
        <v>5</v>
      </c>
      <c r="G2" s="13" t="s">
        <v>6</v>
      </c>
      <c r="H2" s="13"/>
    </row>
    <row r="3" spans="1:8">
      <c r="A3" s="14" t="s">
        <v>7</v>
      </c>
      <c r="B3" s="15" t="s">
        <v>8</v>
      </c>
      <c r="C3" s="11"/>
      <c r="D3" s="12"/>
      <c r="E3" s="13"/>
      <c r="F3" s="10"/>
      <c r="G3" s="13"/>
      <c r="H3" s="13"/>
    </row>
    <row r="4" s="1" customFormat="1" ht="14.25" spans="1:8">
      <c r="A4" s="14" t="s">
        <v>9</v>
      </c>
      <c r="B4" s="14" t="s">
        <v>10</v>
      </c>
      <c r="C4" s="16"/>
      <c r="D4" s="17"/>
      <c r="E4" s="18"/>
      <c r="F4" s="14"/>
      <c r="G4" s="18"/>
      <c r="H4" s="18"/>
    </row>
    <row r="5" s="2" customFormat="1" spans="1:8">
      <c r="A5" s="19">
        <v>1</v>
      </c>
      <c r="B5" s="20" t="s">
        <v>11</v>
      </c>
      <c r="C5" s="21" t="s">
        <v>12</v>
      </c>
      <c r="D5" s="22" t="s">
        <v>13</v>
      </c>
      <c r="E5" s="23">
        <f ca="1" t="shared" ref="E5:E10" si="0">EVALUATE(C5)</f>
        <v>116.28</v>
      </c>
      <c r="F5" s="24">
        <v>1</v>
      </c>
      <c r="G5" s="23">
        <f ca="1" t="shared" ref="G5:G10" si="1">F5*E5</f>
        <v>116.28</v>
      </c>
      <c r="H5" s="25"/>
    </row>
    <row r="6" customFormat="1" spans="1:8">
      <c r="A6" s="19">
        <v>2</v>
      </c>
      <c r="B6" s="20" t="s">
        <v>14</v>
      </c>
      <c r="C6" s="21" t="s">
        <v>15</v>
      </c>
      <c r="D6" s="22" t="s">
        <v>13</v>
      </c>
      <c r="E6" s="23">
        <f ca="1" t="shared" si="0"/>
        <v>12.78</v>
      </c>
      <c r="F6" s="24">
        <v>1</v>
      </c>
      <c r="G6" s="23">
        <f ca="1" t="shared" si="1"/>
        <v>12.78</v>
      </c>
      <c r="H6" s="23"/>
    </row>
    <row r="7" customFormat="1" ht="13.5" spans="1:8">
      <c r="A7" s="19">
        <v>3</v>
      </c>
      <c r="B7" s="10" t="s">
        <v>16</v>
      </c>
      <c r="C7" s="11" t="s">
        <v>17</v>
      </c>
      <c r="D7" s="12" t="s">
        <v>18</v>
      </c>
      <c r="E7" s="13">
        <f ca="1" t="shared" si="0"/>
        <v>860.4</v>
      </c>
      <c r="F7" s="10">
        <v>1</v>
      </c>
      <c r="G7" s="13">
        <f ca="1" t="shared" si="1"/>
        <v>860.4</v>
      </c>
      <c r="H7" s="26"/>
    </row>
    <row r="8" ht="13.5" spans="1:8">
      <c r="A8" s="19">
        <v>4</v>
      </c>
      <c r="B8" s="10" t="s">
        <v>19</v>
      </c>
      <c r="C8" s="11" t="s">
        <v>17</v>
      </c>
      <c r="D8" s="12" t="s">
        <v>18</v>
      </c>
      <c r="E8" s="13">
        <f ca="1" t="shared" si="0"/>
        <v>860.4</v>
      </c>
      <c r="F8" s="10">
        <v>1</v>
      </c>
      <c r="G8" s="13">
        <f ca="1" t="shared" si="1"/>
        <v>860.4</v>
      </c>
      <c r="H8" s="13"/>
    </row>
    <row r="9" ht="13.5" spans="1:8">
      <c r="A9" s="19">
        <v>5</v>
      </c>
      <c r="B9" s="10" t="s">
        <v>20</v>
      </c>
      <c r="C9" s="11" t="s">
        <v>21</v>
      </c>
      <c r="D9" s="12" t="s">
        <v>18</v>
      </c>
      <c r="E9" s="13">
        <f ca="1" t="shared" si="0"/>
        <v>157.5</v>
      </c>
      <c r="F9" s="10">
        <v>1</v>
      </c>
      <c r="G9" s="13">
        <f ca="1" t="shared" si="1"/>
        <v>157.5</v>
      </c>
      <c r="H9" s="13"/>
    </row>
    <row r="10" ht="27" spans="1:8">
      <c r="A10" s="19">
        <v>6</v>
      </c>
      <c r="B10" s="10" t="s">
        <v>22</v>
      </c>
      <c r="C10" s="11" t="s">
        <v>23</v>
      </c>
      <c r="D10" s="12" t="s">
        <v>24</v>
      </c>
      <c r="E10" s="13">
        <f ca="1" t="shared" si="0"/>
        <v>168.6</v>
      </c>
      <c r="F10" s="10">
        <v>1</v>
      </c>
      <c r="G10" s="13">
        <f ca="1" t="shared" si="1"/>
        <v>168.6</v>
      </c>
      <c r="H10" s="13"/>
    </row>
    <row r="11" s="3" customFormat="1" spans="1:8">
      <c r="A11" s="14" t="s">
        <v>25</v>
      </c>
      <c r="B11" s="14" t="s">
        <v>26</v>
      </c>
      <c r="C11" s="11"/>
      <c r="D11" s="12"/>
      <c r="E11" s="13"/>
      <c r="F11" s="10"/>
      <c r="G11" s="13"/>
      <c r="H11" s="10"/>
    </row>
    <row r="12" s="2" customFormat="1" spans="1:8">
      <c r="A12" s="19">
        <v>1</v>
      </c>
      <c r="B12" s="19" t="s">
        <v>27</v>
      </c>
      <c r="C12" s="27" t="s">
        <v>28</v>
      </c>
      <c r="D12" s="12" t="s">
        <v>13</v>
      </c>
      <c r="E12" s="13">
        <f ca="1" t="shared" ref="E12:E15" si="2">EVALUATE(C12)</f>
        <v>1.8648</v>
      </c>
      <c r="F12" s="10">
        <v>1</v>
      </c>
      <c r="G12" s="13">
        <f ca="1" t="shared" ref="G12:G15" si="3">F12*E12</f>
        <v>1.8648</v>
      </c>
      <c r="H12" s="28"/>
    </row>
    <row r="13" s="2" customFormat="1" spans="1:8">
      <c r="A13" s="19">
        <v>2</v>
      </c>
      <c r="B13" s="19" t="s">
        <v>29</v>
      </c>
      <c r="C13" s="27" t="s">
        <v>30</v>
      </c>
      <c r="D13" s="12" t="s">
        <v>13</v>
      </c>
      <c r="E13" s="13">
        <f ca="1" t="shared" si="2"/>
        <v>2.664</v>
      </c>
      <c r="F13" s="10">
        <v>1</v>
      </c>
      <c r="G13" s="13">
        <f ca="1" t="shared" si="3"/>
        <v>2.664</v>
      </c>
      <c r="H13" s="28"/>
    </row>
    <row r="14" s="4" customFormat="1" ht="13.5" spans="1:8">
      <c r="A14" s="19">
        <v>3</v>
      </c>
      <c r="B14" s="19" t="s">
        <v>31</v>
      </c>
      <c r="C14" s="27" t="s">
        <v>32</v>
      </c>
      <c r="D14" s="12" t="s">
        <v>18</v>
      </c>
      <c r="E14" s="13">
        <f ca="1" t="shared" si="2"/>
        <v>17.76</v>
      </c>
      <c r="F14" s="10">
        <v>1</v>
      </c>
      <c r="G14" s="13">
        <f ca="1" t="shared" si="3"/>
        <v>17.76</v>
      </c>
      <c r="H14" s="29"/>
    </row>
    <row r="15" s="4" customFormat="1" ht="13.5" spans="1:8">
      <c r="A15" s="19">
        <v>4</v>
      </c>
      <c r="B15" s="19" t="s">
        <v>33</v>
      </c>
      <c r="C15" s="27" t="s">
        <v>34</v>
      </c>
      <c r="D15" s="12" t="s">
        <v>18</v>
      </c>
      <c r="E15" s="13">
        <f ca="1" t="shared" si="2"/>
        <v>0.6</v>
      </c>
      <c r="F15" s="10">
        <v>1</v>
      </c>
      <c r="G15" s="13">
        <f ca="1" t="shared" si="3"/>
        <v>0.6</v>
      </c>
      <c r="H15" s="29"/>
    </row>
    <row r="16" s="3" customFormat="1" spans="1:8">
      <c r="A16" s="14" t="s">
        <v>35</v>
      </c>
      <c r="B16" s="15" t="s">
        <v>36</v>
      </c>
      <c r="C16" s="30"/>
      <c r="D16" s="10"/>
      <c r="E16" s="10"/>
      <c r="F16" s="10"/>
      <c r="G16" s="10"/>
      <c r="H16" s="10"/>
    </row>
    <row r="17" s="3" customFormat="1" spans="1:8">
      <c r="A17" s="10">
        <v>1</v>
      </c>
      <c r="B17" s="20" t="s">
        <v>37</v>
      </c>
      <c r="C17" s="31" t="s">
        <v>38</v>
      </c>
      <c r="D17" s="32" t="s">
        <v>13</v>
      </c>
      <c r="E17" s="33">
        <f ca="1" t="shared" ref="E17:E22" si="4">EVALUATE(C17)</f>
        <v>82.8</v>
      </c>
      <c r="F17" s="34">
        <v>1</v>
      </c>
      <c r="G17" s="33">
        <f ca="1" t="shared" ref="G17:G22" si="5">E17*F17</f>
        <v>82.8</v>
      </c>
      <c r="H17" s="10"/>
    </row>
    <row r="18" s="3" customFormat="1" spans="1:8">
      <c r="A18" s="10">
        <v>2</v>
      </c>
      <c r="B18" s="20" t="s">
        <v>39</v>
      </c>
      <c r="C18" s="31" t="s">
        <v>40</v>
      </c>
      <c r="D18" s="32" t="s">
        <v>13</v>
      </c>
      <c r="E18" s="33">
        <f ca="1" t="shared" si="4"/>
        <v>8.28</v>
      </c>
      <c r="F18" s="34">
        <v>1</v>
      </c>
      <c r="G18" s="33">
        <f ca="1" t="shared" si="5"/>
        <v>8.28</v>
      </c>
      <c r="H18" s="10"/>
    </row>
    <row r="19" s="3" customFormat="1" spans="1:8">
      <c r="A19" s="10">
        <v>3</v>
      </c>
      <c r="B19" s="10" t="s">
        <v>41</v>
      </c>
      <c r="C19" s="35" t="s">
        <v>42</v>
      </c>
      <c r="D19" s="36" t="s">
        <v>13</v>
      </c>
      <c r="E19" s="37">
        <f ca="1" t="shared" si="4"/>
        <v>12</v>
      </c>
      <c r="F19" s="38">
        <v>1</v>
      </c>
      <c r="G19" s="37">
        <f ca="1" t="shared" si="5"/>
        <v>12</v>
      </c>
      <c r="H19" s="10"/>
    </row>
    <row r="20" s="3" customFormat="1" ht="15.75" spans="1:8">
      <c r="A20" s="10">
        <v>4</v>
      </c>
      <c r="B20" s="10" t="s">
        <v>16</v>
      </c>
      <c r="C20" s="35" t="s">
        <v>43</v>
      </c>
      <c r="D20" s="30" t="s">
        <v>44</v>
      </c>
      <c r="E20" s="37">
        <f ca="1" t="shared" si="4"/>
        <v>607.2</v>
      </c>
      <c r="F20" s="38">
        <v>1</v>
      </c>
      <c r="G20" s="37">
        <f ca="1" t="shared" si="5"/>
        <v>607.2</v>
      </c>
      <c r="H20" s="10"/>
    </row>
    <row r="21" s="3" customFormat="1" ht="15.75" spans="1:8">
      <c r="A21" s="10">
        <v>5</v>
      </c>
      <c r="B21" s="19" t="s">
        <v>19</v>
      </c>
      <c r="C21" s="39" t="s">
        <v>45</v>
      </c>
      <c r="D21" s="30" t="s">
        <v>44</v>
      </c>
      <c r="E21" s="37">
        <f ca="1" t="shared" si="4"/>
        <v>827.2</v>
      </c>
      <c r="F21" s="38">
        <v>1</v>
      </c>
      <c r="G21" s="37">
        <f ca="1" t="shared" si="5"/>
        <v>827.2</v>
      </c>
      <c r="H21" s="10"/>
    </row>
    <row r="22" s="3" customFormat="1" spans="1:8">
      <c r="A22" s="10">
        <v>6</v>
      </c>
      <c r="B22" s="40" t="s">
        <v>22</v>
      </c>
      <c r="C22" s="35" t="s">
        <v>46</v>
      </c>
      <c r="D22" s="30" t="s">
        <v>24</v>
      </c>
      <c r="E22" s="37">
        <f ca="1" t="shared" si="4"/>
        <v>162.8</v>
      </c>
      <c r="F22" s="38">
        <v>1</v>
      </c>
      <c r="G22" s="37">
        <f ca="1" t="shared" si="5"/>
        <v>162.8</v>
      </c>
      <c r="H22" s="10"/>
    </row>
    <row r="23" s="3" customFormat="1" spans="1:8">
      <c r="A23" s="14" t="s">
        <v>47</v>
      </c>
      <c r="B23" s="15" t="s">
        <v>48</v>
      </c>
      <c r="C23" s="35"/>
      <c r="D23" s="36"/>
      <c r="E23" s="37"/>
      <c r="F23" s="38"/>
      <c r="G23" s="37"/>
      <c r="H23" s="10"/>
    </row>
    <row r="24" s="3" customFormat="1" spans="1:8">
      <c r="A24" s="41" t="s">
        <v>49</v>
      </c>
      <c r="B24" s="19" t="s">
        <v>10</v>
      </c>
      <c r="C24" s="35"/>
      <c r="D24" s="36"/>
      <c r="E24" s="37"/>
      <c r="F24" s="38"/>
      <c r="G24" s="37"/>
      <c r="H24" s="10"/>
    </row>
    <row r="25" s="3" customFormat="1" spans="1:8">
      <c r="A25" s="10">
        <v>1</v>
      </c>
      <c r="B25" s="19" t="s">
        <v>37</v>
      </c>
      <c r="C25" s="31" t="s">
        <v>50</v>
      </c>
      <c r="D25" s="36" t="s">
        <v>13</v>
      </c>
      <c r="E25" s="37">
        <f ca="1" t="shared" ref="E25:E29" si="6">EVALUATE(C25)</f>
        <v>25.5</v>
      </c>
      <c r="F25" s="38">
        <v>1</v>
      </c>
      <c r="G25" s="37">
        <f ca="1" t="shared" ref="G25:G29" si="7">E25*F25</f>
        <v>25.5</v>
      </c>
      <c r="H25" s="10"/>
    </row>
    <row r="26" s="3" customFormat="1" spans="1:8">
      <c r="A26" s="10">
        <v>2</v>
      </c>
      <c r="B26" s="19" t="s">
        <v>39</v>
      </c>
      <c r="C26" s="31" t="s">
        <v>51</v>
      </c>
      <c r="D26" s="36" t="s">
        <v>13</v>
      </c>
      <c r="E26" s="37">
        <f ca="1" t="shared" si="6"/>
        <v>3</v>
      </c>
      <c r="F26" s="38">
        <v>1</v>
      </c>
      <c r="G26" s="37">
        <f ca="1" t="shared" si="7"/>
        <v>3</v>
      </c>
      <c r="H26" s="10"/>
    </row>
    <row r="27" s="3" customFormat="1" ht="15.75" spans="1:8">
      <c r="A27" s="10">
        <v>4</v>
      </c>
      <c r="B27" s="10" t="s">
        <v>16</v>
      </c>
      <c r="C27" s="31" t="s">
        <v>52</v>
      </c>
      <c r="D27" s="30" t="s">
        <v>44</v>
      </c>
      <c r="E27" s="37">
        <f ca="1" t="shared" si="6"/>
        <v>190</v>
      </c>
      <c r="F27" s="38">
        <v>1</v>
      </c>
      <c r="G27" s="37">
        <f ca="1" t="shared" si="7"/>
        <v>190</v>
      </c>
      <c r="H27" s="10"/>
    </row>
    <row r="28" s="3" customFormat="1" ht="15.75" spans="1:8">
      <c r="A28" s="10">
        <v>6</v>
      </c>
      <c r="B28" s="19" t="s">
        <v>19</v>
      </c>
      <c r="C28" s="31" t="s">
        <v>52</v>
      </c>
      <c r="D28" s="30" t="s">
        <v>44</v>
      </c>
      <c r="E28" s="37">
        <f ca="1" t="shared" si="6"/>
        <v>190</v>
      </c>
      <c r="F28" s="38">
        <v>1</v>
      </c>
      <c r="G28" s="37">
        <f ca="1" t="shared" si="7"/>
        <v>190</v>
      </c>
      <c r="H28" s="10"/>
    </row>
    <row r="29" s="3" customFormat="1" spans="1:8">
      <c r="A29" s="10">
        <v>7</v>
      </c>
      <c r="B29" s="40" t="s">
        <v>22</v>
      </c>
      <c r="C29" s="35" t="s">
        <v>53</v>
      </c>
      <c r="D29" s="30" t="s">
        <v>24</v>
      </c>
      <c r="E29" s="37">
        <f ca="1" t="shared" si="6"/>
        <v>38</v>
      </c>
      <c r="F29" s="38">
        <v>1</v>
      </c>
      <c r="G29" s="37">
        <f ca="1" t="shared" si="7"/>
        <v>38</v>
      </c>
      <c r="H29" s="10"/>
    </row>
    <row r="30" s="3" customFormat="1" ht="13.5" spans="1:8">
      <c r="A30" s="10" t="s">
        <v>54</v>
      </c>
      <c r="B30" s="42" t="s">
        <v>55</v>
      </c>
      <c r="C30" s="11"/>
      <c r="D30" s="43"/>
      <c r="E30" s="13"/>
      <c r="F30" s="10"/>
      <c r="G30" s="13"/>
      <c r="H30" s="10"/>
    </row>
    <row r="31" s="3" customFormat="1" spans="1:8">
      <c r="A31" s="19">
        <v>1</v>
      </c>
      <c r="B31" s="19" t="s">
        <v>56</v>
      </c>
      <c r="C31" s="35" t="s">
        <v>57</v>
      </c>
      <c r="D31" s="36" t="s">
        <v>13</v>
      </c>
      <c r="E31" s="37">
        <f ca="1" t="shared" ref="E31:E39" si="8">EVALUATE(C31)</f>
        <v>34.35</v>
      </c>
      <c r="F31" s="38">
        <v>1</v>
      </c>
      <c r="G31" s="37">
        <f ca="1" t="shared" ref="G31:G39" si="9">E31*F31</f>
        <v>34.35</v>
      </c>
      <c r="H31" s="10"/>
    </row>
    <row r="32" s="3" customFormat="1" spans="1:8">
      <c r="A32" s="19">
        <v>2</v>
      </c>
      <c r="B32" s="19" t="s">
        <v>58</v>
      </c>
      <c r="C32" s="35" t="s">
        <v>59</v>
      </c>
      <c r="D32" s="36" t="s">
        <v>13</v>
      </c>
      <c r="E32" s="37">
        <f ca="1" t="shared" si="8"/>
        <v>17.4</v>
      </c>
      <c r="F32" s="38">
        <v>1</v>
      </c>
      <c r="G32" s="37">
        <f ca="1" t="shared" si="9"/>
        <v>17.4</v>
      </c>
      <c r="H32" s="10"/>
    </row>
    <row r="33" s="3" customFormat="1" spans="1:8">
      <c r="A33" s="19">
        <v>3</v>
      </c>
      <c r="B33" s="19" t="s">
        <v>60</v>
      </c>
      <c r="C33" s="35" t="s">
        <v>61</v>
      </c>
      <c r="D33" s="36" t="s">
        <v>13</v>
      </c>
      <c r="E33" s="37">
        <f ca="1" t="shared" si="8"/>
        <v>3.48</v>
      </c>
      <c r="F33" s="38">
        <v>1</v>
      </c>
      <c r="G33" s="37">
        <f ca="1" t="shared" si="9"/>
        <v>3.48</v>
      </c>
      <c r="H33" s="10"/>
    </row>
    <row r="34" s="3" customFormat="1" spans="1:8">
      <c r="A34" s="19">
        <v>4</v>
      </c>
      <c r="B34" s="19" t="s">
        <v>62</v>
      </c>
      <c r="C34" s="35" t="s">
        <v>63</v>
      </c>
      <c r="D34" s="36" t="s">
        <v>13</v>
      </c>
      <c r="E34" s="37">
        <f ca="1" t="shared" si="8"/>
        <v>6.38</v>
      </c>
      <c r="F34" s="38">
        <v>1</v>
      </c>
      <c r="G34" s="37">
        <f ca="1" t="shared" si="9"/>
        <v>6.38</v>
      </c>
      <c r="H34" s="10"/>
    </row>
    <row r="35" s="3" customFormat="1" spans="1:8">
      <c r="A35" s="19">
        <v>5</v>
      </c>
      <c r="B35" s="19" t="s">
        <v>64</v>
      </c>
      <c r="C35" s="35" t="s">
        <v>65</v>
      </c>
      <c r="D35" s="36" t="s">
        <v>13</v>
      </c>
      <c r="E35" s="37">
        <f ca="1" t="shared" si="8"/>
        <v>0.48</v>
      </c>
      <c r="F35" s="38">
        <v>1</v>
      </c>
      <c r="G35" s="37">
        <f ca="1" t="shared" si="9"/>
        <v>0.48</v>
      </c>
      <c r="H35" s="10"/>
    </row>
    <row r="36" s="3" customFormat="1" spans="1:8">
      <c r="A36" s="19">
        <v>6</v>
      </c>
      <c r="B36" s="19" t="s">
        <v>66</v>
      </c>
      <c r="C36" s="35">
        <f ca="1">E35*0.08</f>
        <v>0.0384</v>
      </c>
      <c r="D36" s="30" t="s">
        <v>67</v>
      </c>
      <c r="E36" s="37">
        <f ca="1" t="shared" si="8"/>
        <v>0.0384</v>
      </c>
      <c r="F36" s="38">
        <v>1</v>
      </c>
      <c r="G36" s="37">
        <f ca="1" t="shared" si="9"/>
        <v>0.0384</v>
      </c>
      <c r="H36" s="10"/>
    </row>
    <row r="37" s="3" customFormat="1" ht="15.75" spans="1:8">
      <c r="A37" s="19">
        <v>7</v>
      </c>
      <c r="B37" s="19" t="s">
        <v>20</v>
      </c>
      <c r="C37" s="35" t="s">
        <v>68</v>
      </c>
      <c r="D37" s="30" t="s">
        <v>44</v>
      </c>
      <c r="E37" s="37">
        <f ca="1" t="shared" si="8"/>
        <v>40.6</v>
      </c>
      <c r="F37" s="38">
        <v>1</v>
      </c>
      <c r="G37" s="37">
        <f ca="1" t="shared" si="9"/>
        <v>40.6</v>
      </c>
      <c r="H37" s="10"/>
    </row>
    <row r="38" s="3" customFormat="1" ht="15.75" spans="1:8">
      <c r="A38" s="19">
        <v>8</v>
      </c>
      <c r="B38" s="19" t="s">
        <v>69</v>
      </c>
      <c r="C38" s="35" t="s">
        <v>70</v>
      </c>
      <c r="D38" s="30" t="s">
        <v>44</v>
      </c>
      <c r="E38" s="37">
        <f ca="1" t="shared" si="8"/>
        <v>56.46</v>
      </c>
      <c r="F38" s="38">
        <v>1</v>
      </c>
      <c r="G38" s="37">
        <f ca="1" t="shared" si="9"/>
        <v>56.46</v>
      </c>
      <c r="H38" s="10"/>
    </row>
    <row r="39" s="3" customFormat="1" ht="15.75" spans="1:8">
      <c r="A39" s="19">
        <v>9</v>
      </c>
      <c r="B39" s="10" t="s">
        <v>33</v>
      </c>
      <c r="C39" s="30" t="s">
        <v>71</v>
      </c>
      <c r="D39" s="30" t="s">
        <v>44</v>
      </c>
      <c r="E39" s="37">
        <f ca="1" t="shared" si="8"/>
        <v>0.84</v>
      </c>
      <c r="F39" s="38">
        <v>1</v>
      </c>
      <c r="G39" s="37">
        <f ca="1" t="shared" si="9"/>
        <v>0.84</v>
      </c>
      <c r="H39" s="10"/>
    </row>
    <row r="40" s="3" customFormat="1" spans="1:8">
      <c r="A40" s="14" t="s">
        <v>72</v>
      </c>
      <c r="B40" s="15" t="s">
        <v>73</v>
      </c>
      <c r="C40" s="35"/>
      <c r="D40" s="30"/>
      <c r="E40" s="37"/>
      <c r="F40" s="38"/>
      <c r="G40" s="37"/>
      <c r="H40" s="10"/>
    </row>
    <row r="41" s="3" customFormat="1" spans="1:8">
      <c r="A41" s="10">
        <v>1</v>
      </c>
      <c r="B41" s="19" t="s">
        <v>37</v>
      </c>
      <c r="C41" s="31" t="s">
        <v>74</v>
      </c>
      <c r="D41" s="36" t="s">
        <v>13</v>
      </c>
      <c r="E41" s="37">
        <f ca="1" t="shared" ref="E41:E47" si="10">EVALUATE(C41)</f>
        <v>23.16</v>
      </c>
      <c r="F41" s="38">
        <v>1</v>
      </c>
      <c r="G41" s="37">
        <f ca="1" t="shared" ref="G41:G47" si="11">E41*F41</f>
        <v>23.16</v>
      </c>
      <c r="H41" s="10"/>
    </row>
    <row r="42" s="3" customFormat="1" spans="1:8">
      <c r="A42" s="10">
        <v>2</v>
      </c>
      <c r="B42" s="19" t="s">
        <v>39</v>
      </c>
      <c r="C42" s="31" t="s">
        <v>75</v>
      </c>
      <c r="D42" s="36" t="s">
        <v>13</v>
      </c>
      <c r="E42" s="37">
        <f ca="1" t="shared" si="10"/>
        <v>2.316</v>
      </c>
      <c r="F42" s="38">
        <v>1</v>
      </c>
      <c r="G42" s="37">
        <f ca="1" t="shared" si="11"/>
        <v>2.316</v>
      </c>
      <c r="H42" s="10"/>
    </row>
    <row r="43" s="3" customFormat="1" spans="1:8">
      <c r="A43" s="10">
        <v>3</v>
      </c>
      <c r="B43" s="10" t="s">
        <v>41</v>
      </c>
      <c r="C43" s="31" t="s">
        <v>76</v>
      </c>
      <c r="D43" s="36" t="s">
        <v>13</v>
      </c>
      <c r="E43" s="37">
        <f ca="1" t="shared" si="10"/>
        <v>11.352</v>
      </c>
      <c r="F43" s="38">
        <v>1</v>
      </c>
      <c r="G43" s="37">
        <f ca="1" t="shared" si="11"/>
        <v>11.352</v>
      </c>
      <c r="H43" s="10"/>
    </row>
    <row r="44" s="3" customFormat="1" ht="15.75" spans="1:8">
      <c r="A44" s="10">
        <v>4</v>
      </c>
      <c r="B44" s="10" t="s">
        <v>16</v>
      </c>
      <c r="C44" s="35" t="s">
        <v>77</v>
      </c>
      <c r="D44" s="30" t="s">
        <v>44</v>
      </c>
      <c r="E44" s="37">
        <f ca="1" t="shared" si="10"/>
        <v>169.84</v>
      </c>
      <c r="F44" s="38">
        <v>1</v>
      </c>
      <c r="G44" s="37">
        <f ca="1" t="shared" si="11"/>
        <v>169.84</v>
      </c>
      <c r="H44" s="10"/>
    </row>
    <row r="45" s="3" customFormat="1" spans="1:8">
      <c r="A45" s="10">
        <v>5</v>
      </c>
      <c r="B45" s="10" t="s">
        <v>78</v>
      </c>
      <c r="C45" s="31" t="s">
        <v>79</v>
      </c>
      <c r="D45" s="36" t="s">
        <v>13</v>
      </c>
      <c r="E45" s="37">
        <f ca="1" t="shared" si="10"/>
        <v>20.812</v>
      </c>
      <c r="F45" s="38">
        <v>1</v>
      </c>
      <c r="G45" s="37">
        <f ca="1" t="shared" si="11"/>
        <v>20.812</v>
      </c>
      <c r="H45" s="10"/>
    </row>
    <row r="46" s="3" customFormat="1" ht="15.75" spans="1:8">
      <c r="A46" s="10">
        <v>6</v>
      </c>
      <c r="B46" s="19" t="s">
        <v>19</v>
      </c>
      <c r="C46" s="31" t="s">
        <v>80</v>
      </c>
      <c r="D46" s="30" t="s">
        <v>44</v>
      </c>
      <c r="E46" s="37">
        <f ca="1" t="shared" si="10"/>
        <v>377.96</v>
      </c>
      <c r="F46" s="38">
        <v>1</v>
      </c>
      <c r="G46" s="37">
        <f ca="1" t="shared" si="11"/>
        <v>377.96</v>
      </c>
      <c r="H46" s="10"/>
    </row>
    <row r="47" s="3" customFormat="1" spans="1:8">
      <c r="A47" s="10">
        <v>7</v>
      </c>
      <c r="B47" s="40" t="s">
        <v>22</v>
      </c>
      <c r="C47" s="35" t="s">
        <v>81</v>
      </c>
      <c r="D47" s="30" t="s">
        <v>24</v>
      </c>
      <c r="E47" s="37">
        <f ca="1" t="shared" si="10"/>
        <v>74.8</v>
      </c>
      <c r="F47" s="38">
        <v>1</v>
      </c>
      <c r="G47" s="37">
        <f ca="1" t="shared" si="11"/>
        <v>74.8</v>
      </c>
      <c r="H47" s="10"/>
    </row>
    <row r="48" customFormat="1" spans="1:8">
      <c r="A48" s="14" t="s">
        <v>82</v>
      </c>
      <c r="B48" s="15" t="s">
        <v>83</v>
      </c>
      <c r="C48" s="35"/>
      <c r="D48" s="36"/>
      <c r="E48" s="37"/>
      <c r="F48" s="38"/>
      <c r="G48" s="37"/>
      <c r="H48" s="44"/>
    </row>
    <row r="49" customFormat="1" spans="1:8">
      <c r="A49" s="10">
        <v>1</v>
      </c>
      <c r="B49" s="19" t="s">
        <v>37</v>
      </c>
      <c r="C49" s="31" t="s">
        <v>84</v>
      </c>
      <c r="D49" s="36" t="s">
        <v>13</v>
      </c>
      <c r="E49" s="37">
        <f ca="1" t="shared" ref="E49:E55" si="12">EVALUATE(C49)</f>
        <v>48.06</v>
      </c>
      <c r="F49" s="38">
        <v>1</v>
      </c>
      <c r="G49" s="37">
        <f ca="1" t="shared" ref="G49:G55" si="13">E49*F49</f>
        <v>48.06</v>
      </c>
      <c r="H49" s="44"/>
    </row>
    <row r="50" customFormat="1" spans="1:8">
      <c r="A50" s="10">
        <v>2</v>
      </c>
      <c r="B50" s="19" t="s">
        <v>39</v>
      </c>
      <c r="C50" s="31" t="s">
        <v>85</v>
      </c>
      <c r="D50" s="36" t="s">
        <v>13</v>
      </c>
      <c r="E50" s="37">
        <f ca="1" t="shared" si="12"/>
        <v>5.34</v>
      </c>
      <c r="F50" s="38">
        <v>1</v>
      </c>
      <c r="G50" s="37">
        <f ca="1" t="shared" si="13"/>
        <v>5.34</v>
      </c>
      <c r="H50" s="44"/>
    </row>
    <row r="51" customFormat="1" spans="1:8">
      <c r="A51" s="10">
        <v>3</v>
      </c>
      <c r="B51" s="10" t="s">
        <v>41</v>
      </c>
      <c r="C51" s="35" t="s">
        <v>86</v>
      </c>
      <c r="D51" s="36" t="s">
        <v>13</v>
      </c>
      <c r="E51" s="37">
        <f ca="1" t="shared" si="12"/>
        <v>12.96</v>
      </c>
      <c r="F51" s="38">
        <v>1</v>
      </c>
      <c r="G51" s="37">
        <f ca="1" t="shared" si="13"/>
        <v>12.96</v>
      </c>
      <c r="H51" s="44"/>
    </row>
    <row r="52" s="3" customFormat="1" ht="15.75" spans="1:8">
      <c r="A52" s="10">
        <v>4</v>
      </c>
      <c r="B52" s="10" t="s">
        <v>16</v>
      </c>
      <c r="C52" s="35" t="s">
        <v>87</v>
      </c>
      <c r="D52" s="30" t="s">
        <v>44</v>
      </c>
      <c r="E52" s="37">
        <f ca="1" t="shared" si="12"/>
        <v>356</v>
      </c>
      <c r="F52" s="38">
        <v>1</v>
      </c>
      <c r="G52" s="37">
        <f ca="1" t="shared" si="13"/>
        <v>356</v>
      </c>
      <c r="H52" s="44"/>
    </row>
    <row r="53" s="3" customFormat="1" ht="15.75" spans="1:8">
      <c r="A53" s="10">
        <v>5</v>
      </c>
      <c r="B53" s="19" t="s">
        <v>19</v>
      </c>
      <c r="C53" s="35" t="s">
        <v>88</v>
      </c>
      <c r="D53" s="30" t="s">
        <v>44</v>
      </c>
      <c r="E53" s="37">
        <f ca="1" t="shared" si="12"/>
        <v>545</v>
      </c>
      <c r="F53" s="38">
        <v>1</v>
      </c>
      <c r="G53" s="37">
        <f ca="1" t="shared" si="13"/>
        <v>545</v>
      </c>
      <c r="H53" s="44"/>
    </row>
    <row r="54" s="3" customFormat="1" spans="1:8">
      <c r="A54" s="10">
        <v>6</v>
      </c>
      <c r="B54" s="19" t="s">
        <v>89</v>
      </c>
      <c r="C54" s="35" t="s">
        <v>90</v>
      </c>
      <c r="D54" s="36" t="s">
        <v>13</v>
      </c>
      <c r="E54" s="37">
        <f ca="1" t="shared" si="12"/>
        <v>18.9</v>
      </c>
      <c r="F54" s="38">
        <v>1</v>
      </c>
      <c r="G54" s="37">
        <f ca="1" t="shared" si="13"/>
        <v>18.9</v>
      </c>
      <c r="H54" s="44"/>
    </row>
    <row r="55" s="3" customFormat="1" spans="1:8">
      <c r="A55" s="10">
        <v>7</v>
      </c>
      <c r="B55" s="40" t="s">
        <v>22</v>
      </c>
      <c r="C55" s="35" t="s">
        <v>91</v>
      </c>
      <c r="D55" s="30" t="s">
        <v>24</v>
      </c>
      <c r="E55" s="37">
        <f ca="1" t="shared" si="12"/>
        <v>103</v>
      </c>
      <c r="F55" s="38">
        <v>1</v>
      </c>
      <c r="G55" s="37">
        <f ca="1" t="shared" si="13"/>
        <v>103</v>
      </c>
      <c r="H55" s="44"/>
    </row>
    <row r="56" customFormat="1" spans="1:8">
      <c r="A56" s="14" t="s">
        <v>92</v>
      </c>
      <c r="B56" s="15" t="s">
        <v>93</v>
      </c>
      <c r="C56" s="45"/>
      <c r="D56" s="36"/>
      <c r="E56" s="37"/>
      <c r="F56" s="38"/>
      <c r="G56" s="37"/>
      <c r="H56" s="11"/>
    </row>
    <row r="57" customFormat="1" spans="1:8">
      <c r="A57" s="10">
        <v>1</v>
      </c>
      <c r="B57" s="19" t="s">
        <v>37</v>
      </c>
      <c r="C57" s="31" t="s">
        <v>94</v>
      </c>
      <c r="D57" s="36" t="s">
        <v>13</v>
      </c>
      <c r="E57" s="37">
        <f ca="1" t="shared" ref="E57:E61" si="14">EVALUATE(C57)</f>
        <v>36.45</v>
      </c>
      <c r="F57" s="38">
        <v>1</v>
      </c>
      <c r="G57" s="37">
        <f ca="1" t="shared" ref="G57:G61" si="15">E57*F57</f>
        <v>36.45</v>
      </c>
      <c r="H57" s="11"/>
    </row>
    <row r="58" customFormat="1" spans="1:8">
      <c r="A58" s="10">
        <v>2</v>
      </c>
      <c r="B58" s="19" t="s">
        <v>39</v>
      </c>
      <c r="C58" s="31" t="s">
        <v>95</v>
      </c>
      <c r="D58" s="36" t="s">
        <v>13</v>
      </c>
      <c r="E58" s="37">
        <f ca="1" t="shared" si="14"/>
        <v>4.86</v>
      </c>
      <c r="F58" s="38">
        <v>1</v>
      </c>
      <c r="G58" s="37">
        <f ca="1" t="shared" si="15"/>
        <v>4.86</v>
      </c>
      <c r="H58" s="11"/>
    </row>
    <row r="59" customFormat="1" ht="15.75" spans="1:8">
      <c r="A59" s="10">
        <v>3</v>
      </c>
      <c r="B59" s="10" t="s">
        <v>16</v>
      </c>
      <c r="C59" s="31" t="s">
        <v>96</v>
      </c>
      <c r="D59" s="30" t="s">
        <v>44</v>
      </c>
      <c r="E59" s="37">
        <f ca="1" t="shared" si="14"/>
        <v>297.5</v>
      </c>
      <c r="F59" s="38">
        <v>1</v>
      </c>
      <c r="G59" s="37">
        <f ca="1" t="shared" si="15"/>
        <v>297.5</v>
      </c>
      <c r="H59" s="11"/>
    </row>
    <row r="60" customFormat="1" ht="15.75" spans="1:8">
      <c r="A60" s="10">
        <v>4</v>
      </c>
      <c r="B60" s="19" t="s">
        <v>19</v>
      </c>
      <c r="C60" s="31">
        <v>185.19</v>
      </c>
      <c r="D60" s="30" t="s">
        <v>44</v>
      </c>
      <c r="E60" s="37">
        <f ca="1" t="shared" si="14"/>
        <v>185.19</v>
      </c>
      <c r="F60" s="38">
        <v>1</v>
      </c>
      <c r="G60" s="37">
        <f ca="1" t="shared" si="15"/>
        <v>185.19</v>
      </c>
      <c r="H60" s="11"/>
    </row>
    <row r="61" customFormat="1" spans="1:8">
      <c r="A61" s="10">
        <v>5</v>
      </c>
      <c r="B61" s="40" t="s">
        <v>22</v>
      </c>
      <c r="C61" s="46" t="s">
        <v>97</v>
      </c>
      <c r="D61" s="30" t="s">
        <v>24</v>
      </c>
      <c r="E61" s="37">
        <f ca="1" t="shared" si="14"/>
        <v>54.4</v>
      </c>
      <c r="F61" s="38">
        <v>1</v>
      </c>
      <c r="G61" s="37">
        <f ca="1" t="shared" si="15"/>
        <v>54.4</v>
      </c>
      <c r="H61" s="11"/>
    </row>
    <row r="62" s="3" customFormat="1" ht="13.5" spans="1:8">
      <c r="A62" s="14" t="s">
        <v>98</v>
      </c>
      <c r="B62" s="15" t="s">
        <v>99</v>
      </c>
      <c r="C62" s="11"/>
      <c r="D62" s="43"/>
      <c r="E62" s="13"/>
      <c r="F62" s="10"/>
      <c r="G62" s="13"/>
      <c r="H62" s="10"/>
    </row>
    <row r="63" s="3" customFormat="1" spans="1:8">
      <c r="A63" s="10">
        <v>1</v>
      </c>
      <c r="B63" s="19" t="s">
        <v>37</v>
      </c>
      <c r="C63" s="31" t="s">
        <v>100</v>
      </c>
      <c r="D63" s="36" t="s">
        <v>13</v>
      </c>
      <c r="E63" s="37">
        <f ca="1" t="shared" ref="E63:E67" si="16">EVALUATE(C63)</f>
        <v>48.6</v>
      </c>
      <c r="F63" s="38">
        <v>1</v>
      </c>
      <c r="G63" s="37">
        <f ca="1" t="shared" ref="G63:G67" si="17">E63*F63</f>
        <v>48.6</v>
      </c>
      <c r="H63" s="10"/>
    </row>
    <row r="64" s="3" customFormat="1" spans="1:8">
      <c r="A64" s="10">
        <v>2</v>
      </c>
      <c r="B64" s="19" t="s">
        <v>39</v>
      </c>
      <c r="C64" s="31" t="s">
        <v>95</v>
      </c>
      <c r="D64" s="36" t="s">
        <v>13</v>
      </c>
      <c r="E64" s="37">
        <f ca="1" t="shared" si="16"/>
        <v>4.86</v>
      </c>
      <c r="F64" s="38">
        <v>1</v>
      </c>
      <c r="G64" s="37">
        <f ca="1" t="shared" si="17"/>
        <v>4.86</v>
      </c>
      <c r="H64" s="10"/>
    </row>
    <row r="65" s="3" customFormat="1" ht="15.75" spans="1:8">
      <c r="A65" s="10">
        <v>3</v>
      </c>
      <c r="B65" s="10" t="s">
        <v>16</v>
      </c>
      <c r="C65" s="31" t="s">
        <v>101</v>
      </c>
      <c r="D65" s="30" t="s">
        <v>44</v>
      </c>
      <c r="E65" s="37">
        <f ca="1" t="shared" si="16"/>
        <v>356.4</v>
      </c>
      <c r="F65" s="38">
        <v>1</v>
      </c>
      <c r="G65" s="37">
        <f ca="1" t="shared" si="17"/>
        <v>356.4</v>
      </c>
      <c r="H65" s="10"/>
    </row>
    <row r="66" s="3" customFormat="1" ht="15.75" spans="1:8">
      <c r="A66" s="10">
        <v>4</v>
      </c>
      <c r="B66" s="19" t="s">
        <v>19</v>
      </c>
      <c r="C66" s="31" t="s">
        <v>101</v>
      </c>
      <c r="D66" s="30" t="s">
        <v>44</v>
      </c>
      <c r="E66" s="37">
        <f ca="1" t="shared" si="16"/>
        <v>356.4</v>
      </c>
      <c r="F66" s="38">
        <v>1</v>
      </c>
      <c r="G66" s="37">
        <f ca="1" t="shared" si="17"/>
        <v>356.4</v>
      </c>
      <c r="H66" s="10"/>
    </row>
    <row r="67" s="3" customFormat="1" spans="1:8">
      <c r="A67" s="10">
        <v>5</v>
      </c>
      <c r="B67" s="40" t="s">
        <v>22</v>
      </c>
      <c r="C67" s="35" t="s">
        <v>102</v>
      </c>
      <c r="D67" s="30" t="s">
        <v>24</v>
      </c>
      <c r="E67" s="37">
        <f ca="1" t="shared" si="16"/>
        <v>70.4</v>
      </c>
      <c r="F67" s="38">
        <v>1</v>
      </c>
      <c r="G67" s="37">
        <f ca="1" t="shared" si="17"/>
        <v>70.4</v>
      </c>
      <c r="H67" s="10"/>
    </row>
    <row r="68" s="3" customFormat="1" ht="13.5" spans="1:8">
      <c r="A68" s="14" t="s">
        <v>103</v>
      </c>
      <c r="B68" s="15" t="s">
        <v>104</v>
      </c>
      <c r="C68" s="11"/>
      <c r="D68" s="43"/>
      <c r="E68" s="13"/>
      <c r="F68" s="10"/>
      <c r="G68" s="13"/>
      <c r="H68" s="10"/>
    </row>
    <row r="69" s="3" customFormat="1" spans="1:8">
      <c r="A69" s="10">
        <v>1</v>
      </c>
      <c r="B69" s="19" t="s">
        <v>37</v>
      </c>
      <c r="C69" s="31" t="s">
        <v>105</v>
      </c>
      <c r="D69" s="36" t="s">
        <v>13</v>
      </c>
      <c r="E69" s="37">
        <f ca="1" t="shared" ref="E69:E75" si="18">EVALUATE(C69)</f>
        <v>24.15</v>
      </c>
      <c r="F69" s="38">
        <v>1</v>
      </c>
      <c r="G69" s="37">
        <f ca="1" t="shared" ref="G69:G75" si="19">E69*F69</f>
        <v>24.15</v>
      </c>
      <c r="H69" s="10"/>
    </row>
    <row r="70" s="3" customFormat="1" spans="1:8">
      <c r="A70" s="10">
        <v>2</v>
      </c>
      <c r="B70" s="19" t="s">
        <v>39</v>
      </c>
      <c r="C70" s="31" t="s">
        <v>106</v>
      </c>
      <c r="D70" s="36" t="s">
        <v>13</v>
      </c>
      <c r="E70" s="37">
        <f ca="1" t="shared" si="18"/>
        <v>2.1</v>
      </c>
      <c r="F70" s="38">
        <v>1</v>
      </c>
      <c r="G70" s="37">
        <f ca="1" t="shared" si="19"/>
        <v>2.1</v>
      </c>
      <c r="H70" s="10"/>
    </row>
    <row r="71" s="3" customFormat="1" spans="1:8">
      <c r="A71" s="10">
        <v>3</v>
      </c>
      <c r="B71" s="10" t="s">
        <v>41</v>
      </c>
      <c r="C71" s="35" t="s">
        <v>86</v>
      </c>
      <c r="D71" s="36" t="s">
        <v>13</v>
      </c>
      <c r="E71" s="37">
        <f ca="1" t="shared" si="18"/>
        <v>12.96</v>
      </c>
      <c r="F71" s="38">
        <v>1</v>
      </c>
      <c r="G71" s="37">
        <f ca="1" t="shared" si="19"/>
        <v>12.96</v>
      </c>
      <c r="H71" s="10"/>
    </row>
    <row r="72" s="3" customFormat="1" ht="15.75" spans="1:8">
      <c r="A72" s="10">
        <v>4</v>
      </c>
      <c r="B72" s="10" t="s">
        <v>16</v>
      </c>
      <c r="C72" s="35" t="s">
        <v>107</v>
      </c>
      <c r="D72" s="30" t="s">
        <v>44</v>
      </c>
      <c r="E72" s="37">
        <f ca="1" t="shared" si="18"/>
        <v>175</v>
      </c>
      <c r="F72" s="38">
        <v>1</v>
      </c>
      <c r="G72" s="37">
        <f ca="1" t="shared" si="19"/>
        <v>175</v>
      </c>
      <c r="H72" s="10"/>
    </row>
    <row r="73" s="3" customFormat="1" spans="1:8">
      <c r="A73" s="10">
        <v>5</v>
      </c>
      <c r="B73" s="10" t="s">
        <v>89</v>
      </c>
      <c r="C73" s="35" t="s">
        <v>108</v>
      </c>
      <c r="D73" s="36" t="s">
        <v>13</v>
      </c>
      <c r="E73" s="37">
        <f ca="1" t="shared" si="18"/>
        <v>27</v>
      </c>
      <c r="F73" s="38">
        <v>1</v>
      </c>
      <c r="G73" s="37">
        <f ca="1" t="shared" si="19"/>
        <v>27</v>
      </c>
      <c r="H73" s="10"/>
    </row>
    <row r="74" s="3" customFormat="1" ht="15.75" spans="1:8">
      <c r="A74" s="10">
        <v>6</v>
      </c>
      <c r="B74" s="19" t="s">
        <v>19</v>
      </c>
      <c r="C74" s="35" t="s">
        <v>109</v>
      </c>
      <c r="D74" s="30" t="s">
        <v>44</v>
      </c>
      <c r="E74" s="37">
        <f ca="1" t="shared" si="18"/>
        <v>445</v>
      </c>
      <c r="F74" s="38">
        <v>1</v>
      </c>
      <c r="G74" s="37">
        <f ca="1" t="shared" si="19"/>
        <v>445</v>
      </c>
      <c r="H74" s="10"/>
    </row>
    <row r="75" s="3" customFormat="1" spans="1:8">
      <c r="A75" s="10">
        <v>7</v>
      </c>
      <c r="B75" s="40" t="s">
        <v>22</v>
      </c>
      <c r="C75" s="35" t="s">
        <v>110</v>
      </c>
      <c r="D75" s="30" t="s">
        <v>24</v>
      </c>
      <c r="E75" s="37">
        <f ca="1" t="shared" si="18"/>
        <v>85</v>
      </c>
      <c r="F75" s="38">
        <v>1</v>
      </c>
      <c r="G75" s="37">
        <f ca="1" t="shared" si="19"/>
        <v>85</v>
      </c>
      <c r="H75" s="10"/>
    </row>
    <row r="76" s="3" customFormat="1" ht="13.5" spans="1:8">
      <c r="A76" s="14" t="s">
        <v>111</v>
      </c>
      <c r="B76" s="15" t="s">
        <v>112</v>
      </c>
      <c r="C76" s="11"/>
      <c r="D76" s="43"/>
      <c r="E76" s="13"/>
      <c r="F76" s="10"/>
      <c r="G76" s="13"/>
      <c r="H76" s="10"/>
    </row>
    <row r="77" s="3" customFormat="1" spans="1:8">
      <c r="A77" s="10">
        <v>1</v>
      </c>
      <c r="B77" s="19" t="s">
        <v>37</v>
      </c>
      <c r="C77" s="31" t="s">
        <v>113</v>
      </c>
      <c r="D77" s="36" t="s">
        <v>13</v>
      </c>
      <c r="E77" s="37">
        <f ca="1" t="shared" ref="E77:E81" si="20">EVALUATE(C77)</f>
        <v>40.32</v>
      </c>
      <c r="F77" s="38">
        <v>1</v>
      </c>
      <c r="G77" s="37">
        <f ca="1" t="shared" ref="G77:G81" si="21">E77*F77</f>
        <v>40.32</v>
      </c>
      <c r="H77" s="10"/>
    </row>
    <row r="78" s="3" customFormat="1" spans="1:8">
      <c r="A78" s="10">
        <v>2</v>
      </c>
      <c r="B78" s="19" t="s">
        <v>39</v>
      </c>
      <c r="C78" s="31" t="s">
        <v>114</v>
      </c>
      <c r="D78" s="36" t="s">
        <v>13</v>
      </c>
      <c r="E78" s="37">
        <f ca="1" t="shared" si="20"/>
        <v>5.76</v>
      </c>
      <c r="F78" s="38">
        <v>1</v>
      </c>
      <c r="G78" s="37">
        <f ca="1" t="shared" si="21"/>
        <v>5.76</v>
      </c>
      <c r="H78" s="10"/>
    </row>
    <row r="79" s="3" customFormat="1" ht="15.75" spans="1:8">
      <c r="A79" s="10">
        <v>3</v>
      </c>
      <c r="B79" s="10" t="s">
        <v>16</v>
      </c>
      <c r="C79" s="31" t="s">
        <v>115</v>
      </c>
      <c r="D79" s="30" t="s">
        <v>44</v>
      </c>
      <c r="E79" s="37">
        <f ca="1" t="shared" si="20"/>
        <v>307.2</v>
      </c>
      <c r="F79" s="38">
        <v>1</v>
      </c>
      <c r="G79" s="37">
        <f ca="1" t="shared" si="21"/>
        <v>307.2</v>
      </c>
      <c r="H79" s="10"/>
    </row>
    <row r="80" s="3" customFormat="1" ht="15.75" spans="1:8">
      <c r="A80" s="10">
        <v>4</v>
      </c>
      <c r="B80" s="19" t="s">
        <v>19</v>
      </c>
      <c r="C80" s="31" t="s">
        <v>115</v>
      </c>
      <c r="D80" s="30" t="s">
        <v>44</v>
      </c>
      <c r="E80" s="37">
        <f ca="1" t="shared" si="20"/>
        <v>307.2</v>
      </c>
      <c r="F80" s="38">
        <v>1</v>
      </c>
      <c r="G80" s="37">
        <f ca="1" t="shared" si="21"/>
        <v>307.2</v>
      </c>
      <c r="H80" s="10"/>
    </row>
    <row r="81" s="3" customFormat="1" spans="1:8">
      <c r="A81" s="10">
        <v>5</v>
      </c>
      <c r="B81" s="40" t="s">
        <v>22</v>
      </c>
      <c r="C81" s="35" t="s">
        <v>116</v>
      </c>
      <c r="D81" s="30" t="s">
        <v>24</v>
      </c>
      <c r="E81" s="37">
        <f ca="1" t="shared" si="20"/>
        <v>60.8</v>
      </c>
      <c r="F81" s="38">
        <v>1</v>
      </c>
      <c r="G81" s="37">
        <f ca="1" t="shared" si="21"/>
        <v>60.8</v>
      </c>
      <c r="H81" s="10"/>
    </row>
    <row r="82" s="3" customFormat="1" spans="1:8">
      <c r="A82" s="47" t="s">
        <v>117</v>
      </c>
      <c r="B82" s="48" t="s">
        <v>118</v>
      </c>
      <c r="C82" s="49"/>
      <c r="D82" s="49"/>
      <c r="E82" s="50"/>
      <c r="F82" s="51"/>
      <c r="G82" s="50"/>
      <c r="H82" s="52"/>
    </row>
    <row r="83" s="3" customFormat="1" spans="1:8">
      <c r="A83" s="53">
        <v>1</v>
      </c>
      <c r="B83" s="53" t="s">
        <v>37</v>
      </c>
      <c r="C83" s="54" t="s">
        <v>119</v>
      </c>
      <c r="D83" s="55" t="s">
        <v>13</v>
      </c>
      <c r="E83" s="50">
        <f ca="1" t="shared" ref="E83:E87" si="22">EVALUATE(C83)</f>
        <v>53.2</v>
      </c>
      <c r="F83" s="51">
        <v>1</v>
      </c>
      <c r="G83" s="50">
        <f ca="1" t="shared" ref="G83:G87" si="23">E83*F83</f>
        <v>53.2</v>
      </c>
      <c r="H83" s="52"/>
    </row>
    <row r="84" s="3" customFormat="1" spans="1:8">
      <c r="A84" s="53">
        <v>2</v>
      </c>
      <c r="B84" s="53" t="s">
        <v>39</v>
      </c>
      <c r="C84" s="54" t="s">
        <v>120</v>
      </c>
      <c r="D84" s="55" t="s">
        <v>13</v>
      </c>
      <c r="E84" s="50">
        <f ca="1" t="shared" si="22"/>
        <v>6.08</v>
      </c>
      <c r="F84" s="51">
        <v>1</v>
      </c>
      <c r="G84" s="50">
        <f ca="1" t="shared" si="23"/>
        <v>6.08</v>
      </c>
      <c r="H84" s="52"/>
    </row>
    <row r="85" s="3" customFormat="1" ht="15.75" spans="1:8">
      <c r="A85" s="53">
        <v>3</v>
      </c>
      <c r="B85" s="53" t="s">
        <v>16</v>
      </c>
      <c r="C85" s="54" t="s">
        <v>121</v>
      </c>
      <c r="D85" s="49" t="s">
        <v>122</v>
      </c>
      <c r="E85" s="50">
        <f ca="1" t="shared" si="22"/>
        <v>266</v>
      </c>
      <c r="F85" s="51">
        <v>1</v>
      </c>
      <c r="G85" s="50">
        <f ca="1" t="shared" si="23"/>
        <v>266</v>
      </c>
      <c r="H85" s="52"/>
    </row>
    <row r="86" s="3" customFormat="1" ht="15.75" spans="1:8">
      <c r="A86" s="53">
        <v>4</v>
      </c>
      <c r="B86" s="53" t="s">
        <v>123</v>
      </c>
      <c r="C86" s="54" t="s">
        <v>121</v>
      </c>
      <c r="D86" s="49" t="s">
        <v>122</v>
      </c>
      <c r="E86" s="50">
        <f ca="1" t="shared" si="22"/>
        <v>266</v>
      </c>
      <c r="F86" s="51">
        <v>1</v>
      </c>
      <c r="G86" s="50">
        <f ca="1" t="shared" si="23"/>
        <v>266</v>
      </c>
      <c r="H86" s="56"/>
    </row>
    <row r="87" s="3" customFormat="1" spans="1:8">
      <c r="A87" s="53">
        <v>5</v>
      </c>
      <c r="B87" s="53" t="s">
        <v>22</v>
      </c>
      <c r="C87" s="57" t="s">
        <v>124</v>
      </c>
      <c r="D87" s="49" t="s">
        <v>24</v>
      </c>
      <c r="E87" s="50">
        <f ca="1" t="shared" si="22"/>
        <v>52.5</v>
      </c>
      <c r="F87" s="51">
        <v>1</v>
      </c>
      <c r="G87" s="50">
        <f ca="1" t="shared" si="23"/>
        <v>52.5</v>
      </c>
      <c r="H87" s="56"/>
    </row>
    <row r="88" customFormat="1" spans="1:8">
      <c r="A88" s="14" t="s">
        <v>125</v>
      </c>
      <c r="B88" s="15" t="s">
        <v>126</v>
      </c>
      <c r="C88" s="58"/>
      <c r="D88" s="30"/>
      <c r="E88" s="37"/>
      <c r="F88" s="38"/>
      <c r="G88" s="37"/>
      <c r="H88" s="11"/>
    </row>
    <row r="89" customFormat="1" hidden="1" spans="1:8">
      <c r="A89" s="59">
        <v>1</v>
      </c>
      <c r="B89" s="60" t="s">
        <v>37</v>
      </c>
      <c r="C89" s="61" t="s">
        <v>127</v>
      </c>
      <c r="D89" s="62" t="s">
        <v>13</v>
      </c>
      <c r="E89" s="63">
        <f ca="1" t="shared" ref="E89:E94" si="24">EVALUATE(C89)</f>
        <v>43.2</v>
      </c>
      <c r="F89" s="64">
        <v>1.05</v>
      </c>
      <c r="G89" s="63">
        <f ca="1" t="shared" ref="G89:G94" si="25">E89*F89</f>
        <v>45.36</v>
      </c>
      <c r="H89" s="65"/>
    </row>
    <row r="90" customFormat="1" hidden="1" spans="1:8">
      <c r="A90" s="59">
        <v>2</v>
      </c>
      <c r="B90" s="60" t="s">
        <v>39</v>
      </c>
      <c r="C90" s="61" t="s">
        <v>128</v>
      </c>
      <c r="D90" s="62" t="s">
        <v>13</v>
      </c>
      <c r="E90" s="63">
        <f ca="1" t="shared" si="24"/>
        <v>5.76</v>
      </c>
      <c r="F90" s="64">
        <v>1.05</v>
      </c>
      <c r="G90" s="63">
        <f ca="1" t="shared" si="25"/>
        <v>6.048</v>
      </c>
      <c r="H90" s="65"/>
    </row>
    <row r="91" customFormat="1" ht="15.75" hidden="1" spans="1:8">
      <c r="A91" s="59">
        <v>3</v>
      </c>
      <c r="B91" s="59" t="s">
        <v>16</v>
      </c>
      <c r="C91" s="61" t="s">
        <v>129</v>
      </c>
      <c r="D91" s="66" t="s">
        <v>44</v>
      </c>
      <c r="E91" s="63">
        <f ca="1" t="shared" si="24"/>
        <v>216</v>
      </c>
      <c r="F91" s="64">
        <v>1.05</v>
      </c>
      <c r="G91" s="63">
        <f ca="1" t="shared" si="25"/>
        <v>226.8</v>
      </c>
      <c r="H91" s="65"/>
    </row>
    <row r="92" customFormat="1" ht="15.75" spans="1:8">
      <c r="A92" s="59">
        <v>4</v>
      </c>
      <c r="B92" s="60" t="s">
        <v>123</v>
      </c>
      <c r="C92" s="61" t="s">
        <v>129</v>
      </c>
      <c r="D92" s="66" t="s">
        <v>44</v>
      </c>
      <c r="E92" s="63">
        <f ca="1" t="shared" si="24"/>
        <v>216</v>
      </c>
      <c r="F92" s="64">
        <v>1.05</v>
      </c>
      <c r="G92" s="63">
        <f ca="1" t="shared" si="25"/>
        <v>226.8</v>
      </c>
      <c r="H92" s="65"/>
    </row>
    <row r="93" customFormat="1" ht="15.75" spans="1:8">
      <c r="A93" s="59">
        <v>5</v>
      </c>
      <c r="B93" s="60" t="s">
        <v>20</v>
      </c>
      <c r="C93" s="64" t="s">
        <v>129</v>
      </c>
      <c r="D93" s="66" t="s">
        <v>44</v>
      </c>
      <c r="E93" s="63">
        <f ca="1" t="shared" si="24"/>
        <v>216</v>
      </c>
      <c r="F93" s="64">
        <v>1.05</v>
      </c>
      <c r="G93" s="63">
        <f ca="1" t="shared" si="25"/>
        <v>226.8</v>
      </c>
      <c r="H93" s="65"/>
    </row>
    <row r="94" customFormat="1" spans="1:8">
      <c r="A94" s="59">
        <v>6</v>
      </c>
      <c r="B94" s="59" t="s">
        <v>22</v>
      </c>
      <c r="C94" s="64" t="s">
        <v>130</v>
      </c>
      <c r="D94" s="66" t="s">
        <v>24</v>
      </c>
      <c r="E94" s="63">
        <f ca="1" t="shared" si="24"/>
        <v>42</v>
      </c>
      <c r="F94" s="64">
        <v>1.05</v>
      </c>
      <c r="G94" s="63">
        <f ca="1" t="shared" si="25"/>
        <v>44.1</v>
      </c>
      <c r="H94" s="65"/>
    </row>
    <row r="95" s="1" customFormat="1" ht="14.25" spans="1:8">
      <c r="A95" s="14" t="s">
        <v>131</v>
      </c>
      <c r="B95" s="15" t="s">
        <v>132</v>
      </c>
      <c r="C95" s="16"/>
      <c r="D95" s="17"/>
      <c r="E95" s="18"/>
      <c r="F95" s="14"/>
      <c r="G95" s="18"/>
      <c r="H95" s="18"/>
    </row>
    <row r="96" spans="1:8">
      <c r="A96" s="10">
        <v>1</v>
      </c>
      <c r="B96" s="10" t="s">
        <v>133</v>
      </c>
      <c r="C96" s="11" t="s">
        <v>134</v>
      </c>
      <c r="D96" s="12" t="s">
        <v>13</v>
      </c>
      <c r="E96" s="13">
        <f ca="1" t="shared" ref="E95:E107" si="26">EVALUATE(C96)</f>
        <v>16.2</v>
      </c>
      <c r="F96" s="10">
        <v>1</v>
      </c>
      <c r="G96" s="13">
        <f ca="1">F96*E96</f>
        <v>16.2</v>
      </c>
      <c r="H96" s="13">
        <f ca="1">G96-H97</f>
        <v>4.76470588235294</v>
      </c>
    </row>
    <row r="97" spans="1:8">
      <c r="A97" s="10">
        <v>2</v>
      </c>
      <c r="B97" s="10" t="s">
        <v>135</v>
      </c>
      <c r="C97" s="11" t="s">
        <v>136</v>
      </c>
      <c r="D97" s="12" t="s">
        <v>13</v>
      </c>
      <c r="E97" s="13">
        <f ca="1" t="shared" si="26"/>
        <v>9.72</v>
      </c>
      <c r="F97" s="10">
        <v>1</v>
      </c>
      <c r="G97" s="13">
        <f ca="1" t="shared" ref="G97:G107" si="27">F97*E97</f>
        <v>9.72</v>
      </c>
      <c r="H97" s="13">
        <f ca="1">G97/0.85</f>
        <v>11.4352941176471</v>
      </c>
    </row>
    <row r="98" ht="13.5" spans="1:8">
      <c r="A98" s="10">
        <v>3</v>
      </c>
      <c r="B98" s="10" t="s">
        <v>137</v>
      </c>
      <c r="C98" s="11" t="s">
        <v>138</v>
      </c>
      <c r="D98" s="67" t="s">
        <v>24</v>
      </c>
      <c r="E98" s="13">
        <f ca="1" t="shared" si="26"/>
        <v>11.84</v>
      </c>
      <c r="F98" s="10">
        <v>1</v>
      </c>
      <c r="G98" s="13">
        <f ca="1" t="shared" si="27"/>
        <v>11.84</v>
      </c>
      <c r="H98" s="13"/>
    </row>
    <row r="99" spans="1:8">
      <c r="A99" s="10">
        <v>4</v>
      </c>
      <c r="B99" s="10" t="s">
        <v>139</v>
      </c>
      <c r="C99" s="11" t="s">
        <v>140</v>
      </c>
      <c r="D99" s="12" t="s">
        <v>13</v>
      </c>
      <c r="E99" s="13">
        <f ca="1" t="shared" si="26"/>
        <v>1.87072</v>
      </c>
      <c r="F99" s="10">
        <v>1</v>
      </c>
      <c r="G99" s="13">
        <f ca="1" t="shared" si="27"/>
        <v>1.87072</v>
      </c>
      <c r="H99" s="13"/>
    </row>
    <row r="100" ht="13.5" spans="1:8">
      <c r="A100" s="10">
        <v>5</v>
      </c>
      <c r="B100" s="10" t="s">
        <v>141</v>
      </c>
      <c r="C100" s="11" t="s">
        <v>142</v>
      </c>
      <c r="D100" s="12" t="s">
        <v>18</v>
      </c>
      <c r="E100" s="13">
        <f ca="1" t="shared" si="26"/>
        <v>9.3536</v>
      </c>
      <c r="F100" s="10">
        <v>1</v>
      </c>
      <c r="G100" s="13">
        <f ca="1" t="shared" si="27"/>
        <v>9.3536</v>
      </c>
      <c r="H100" s="13"/>
    </row>
    <row r="101" ht="13.5" spans="1:8">
      <c r="A101" s="10">
        <v>6</v>
      </c>
      <c r="B101" s="10" t="s">
        <v>143</v>
      </c>
      <c r="C101" s="11" t="s">
        <v>142</v>
      </c>
      <c r="D101" s="12" t="s">
        <v>18</v>
      </c>
      <c r="E101" s="13">
        <f ca="1" t="shared" si="26"/>
        <v>9.3536</v>
      </c>
      <c r="F101" s="10">
        <v>1</v>
      </c>
      <c r="G101" s="13">
        <f ca="1" t="shared" si="27"/>
        <v>9.3536</v>
      </c>
      <c r="H101" s="13"/>
    </row>
    <row r="102" spans="1:8">
      <c r="A102" s="10">
        <v>7</v>
      </c>
      <c r="B102" s="10" t="s">
        <v>144</v>
      </c>
      <c r="C102" s="11" t="s">
        <v>145</v>
      </c>
      <c r="D102" s="12" t="s">
        <v>13</v>
      </c>
      <c r="E102" s="13">
        <f ca="1" t="shared" si="26"/>
        <v>6.48</v>
      </c>
      <c r="F102" s="10">
        <v>1</v>
      </c>
      <c r="G102" s="13">
        <f ca="1" t="shared" si="27"/>
        <v>6.48</v>
      </c>
      <c r="H102" s="13"/>
    </row>
    <row r="103" ht="13.5" spans="1:8">
      <c r="A103" s="10">
        <v>8</v>
      </c>
      <c r="B103" s="10" t="s">
        <v>146</v>
      </c>
      <c r="C103" s="11" t="s">
        <v>147</v>
      </c>
      <c r="D103" s="12" t="s">
        <v>18</v>
      </c>
      <c r="E103" s="13">
        <f ca="1" t="shared" si="26"/>
        <v>1.66</v>
      </c>
      <c r="F103" s="10">
        <v>1</v>
      </c>
      <c r="G103" s="13">
        <f ca="1" t="shared" si="27"/>
        <v>1.66</v>
      </c>
      <c r="H103" s="13"/>
    </row>
    <row r="104" ht="27" spans="1:8">
      <c r="A104" s="10">
        <v>9</v>
      </c>
      <c r="B104" s="10" t="s">
        <v>148</v>
      </c>
      <c r="C104" s="11" t="s">
        <v>149</v>
      </c>
      <c r="D104" s="12" t="s">
        <v>67</v>
      </c>
      <c r="E104" s="13">
        <f ca="1" t="shared" si="26"/>
        <v>0.33800832</v>
      </c>
      <c r="F104" s="10">
        <v>1</v>
      </c>
      <c r="G104" s="13">
        <f ca="1" t="shared" si="27"/>
        <v>0.33800832</v>
      </c>
      <c r="H104" s="13"/>
    </row>
    <row r="105" ht="13.5" spans="1:8">
      <c r="A105" s="10">
        <v>10</v>
      </c>
      <c r="B105" s="10" t="s">
        <v>150</v>
      </c>
      <c r="C105" s="11" t="s">
        <v>151</v>
      </c>
      <c r="D105" s="12" t="s">
        <v>18</v>
      </c>
      <c r="E105" s="13">
        <f ca="1" t="shared" si="26"/>
        <v>25.2</v>
      </c>
      <c r="F105" s="10">
        <v>1</v>
      </c>
      <c r="G105" s="13">
        <f ca="1" t="shared" si="27"/>
        <v>25.2</v>
      </c>
      <c r="H105" s="13"/>
    </row>
    <row r="106" spans="1:8">
      <c r="A106" s="10">
        <v>11</v>
      </c>
      <c r="B106" s="10" t="s">
        <v>152</v>
      </c>
      <c r="C106" s="11">
        <v>800</v>
      </c>
      <c r="D106" s="12" t="s">
        <v>24</v>
      </c>
      <c r="E106" s="13">
        <f ca="1" t="shared" si="26"/>
        <v>800</v>
      </c>
      <c r="F106" s="10">
        <v>1</v>
      </c>
      <c r="G106" s="13">
        <f ca="1" t="shared" si="27"/>
        <v>800</v>
      </c>
      <c r="H106" s="13"/>
    </row>
    <row r="107" ht="13.5" spans="1:8">
      <c r="A107" s="10">
        <v>12</v>
      </c>
      <c r="B107" s="10" t="s">
        <v>153</v>
      </c>
      <c r="C107" s="11">
        <v>2</v>
      </c>
      <c r="D107" s="67" t="s">
        <v>154</v>
      </c>
      <c r="E107" s="13">
        <f ca="1" t="shared" si="26"/>
        <v>2</v>
      </c>
      <c r="F107" s="10">
        <v>1</v>
      </c>
      <c r="G107" s="13">
        <f ca="1" t="shared" si="27"/>
        <v>2</v>
      </c>
      <c r="H107" s="13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53" sqref="C53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53" sqref="C53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SOUSOVSU</cp:lastModifiedBy>
  <dcterms:created xsi:type="dcterms:W3CDTF">2023-08-01T09:30:00Z</dcterms:created>
  <dcterms:modified xsi:type="dcterms:W3CDTF">2025-12-30T02:24:54Z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6533D698C1534336B3652FF542F8695D_13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