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tabRatio="947" firstSheet="1"/>
  </bookViews>
  <sheets>
    <sheet name="工程量计算式" sheetId="8" r:id="rId1"/>
    <sheet name="管线改移" sheetId="7" state="hidden" r:id="rId2"/>
  </sheets>
  <definedNames>
    <definedName name="aa">IFERROR(EVALUATE(SUBSTITUTE(SUBSTITUTE(工程量计算式!XFC1,"[","*ISTEXT(""["),"]","]"")")),"")</definedName>
    <definedName name="cc">IFERROR(EVALUATE(SUBSTITUTE(SUBSTITUTE(#REF!,"[","*ISTEXT(""["),"]","]"")")),"")</definedName>
    <definedName name="bb">IFERROR(EVALUATE(SUBSTITUTE(SUBSTITUTE(#REF!,"[","*ISTEXT(""["),"]","]"")")),"")</definedName>
    <definedName name="dd">IFERROR(EVALUATE(SUBSTITUTE(SUBSTITUTE(#REF!,"[","*ISTEXT(""["),"]","]"")")),"")</definedName>
    <definedName name="ee">IFERROR(EVALUATE(SUBSTITUTE(SUBSTITUTE(#REF!,"[","*ISTEXT(""["),"]","]"")")),"")</definedName>
    <definedName name="ff">IFERROR(EVALUATE(SUBSTITUTE(SUBSTITUTE(#REF!,"[","*ISTEXT(""["),"]","]"")")),"")</definedName>
    <definedName name="gg">IFERROR(EVALUATE(SUBSTITUTE(SUBSTITUTE(#REF!,"[","*ISTEXT(""["),"]","]"")")),"")</definedName>
    <definedName name="hh">IFERROR(EVALUATE(SUBSTITUTE(SUBSTITUTE(#REF!,"[","*ISTEXT(""["),"]","]"")")),"")</definedName>
    <definedName name="jj">IFERROR(EVALUATE(SUBSTITUTE(SUBSTITUTE(#REF!,"[","*ISTEXT(""["),"]","]"")")),"")</definedName>
    <definedName name="kk">IFERROR(EVALUATE(SUBSTITUTE(SUBSTITUTE(#REF!,"[","*ISTEXT(""["),"]","]"")")),"")</definedName>
    <definedName name="mm">IFERROR(EVALUATE(SUBSTITUTE(SUBSTITUTE(#REF!,"[","*ISTEXT(""["),"]","]"")")),"")</definedName>
    <definedName name="yy">IFERROR(EVALUATE(SUBSTITUTE(SUBSTITUTE(#REF!,"[","*ISTEXT(""["),"]","]"")")),"")</definedName>
    <definedName name="nn">IFERROR(EVALUATE(SUBSTITUTE(SUBSTITUTE(#REF!,"[","*ISTEXT(""["),"]","]"")")),"")</definedName>
    <definedName name="pp">IFERROR(EVALUATE(SUBSTITUTE(SUBSTITUTE(#REF!,"[","*ISTEXT(""["),"]","]"")")),"")</definedName>
    <definedName name="qq">IFERROR(EVALUATE(SUBSTITUTE(SUBSTITUTE(#REF!,"[","*ISTEXT(""["),"]","]"")")),"")</definedName>
    <definedName name="rr">IFERROR(EVALUATE(SUBSTITUTE(SUBSTITUTE(#REF!,"[","*ISTEXT(""["),"]","]"")")),"")</definedName>
    <definedName name="ss">IFERROR(EVALUATE(SUBSTITUTE(SUBSTITUTE(#REF!,"[","*ISTEXT(""["),"]","]"")")),"")</definedName>
    <definedName name="tt">IFERROR(EVALUATE(SUBSTITUTE(SUBSTITUTE(#REF!,"[","*ISTEXT(""["),"]","]"")")),"")</definedName>
    <definedName name="uu">IFERROR(EVALUATE(SUBSTITUTE(SUBSTITUTE(#REF!,"[","*ISTEXT(""["),"]","]"")")),"")</definedName>
    <definedName name="vv">IFERROR(EVALUATE(SUBSTITUTE(SUBSTITUTE(#REF!,"[","*ISTEXT(""["),"]","]"")")),"")</definedName>
    <definedName name="ww">IFERROR(EVALUATE(SUBSTITUTE(SUBSTITUTE(#REF!,"[","*ISTEXT(""["),"]","]"")")),"")</definedName>
    <definedName name="xx">IFERROR(EVALUATE(SUBSTITUTE(SUBSTITUTE(#REF!,"[","*ISTEXT(""["),"]","]"")")),"")</definedName>
    <definedName name="zz">IFERROR(EVALUATE(SUBSTITUTE(SUBSTITUTE(#REF!,"[","*ISTEXT(""["),"]","]"")")),"")</definedName>
    <definedName name="ntd">IFERROR(EVALUATE(SUBSTITUTE(SUBSTITUTE(#REF!,"[","*ISTEXT(""["),"]","]"")")),"")</definedName>
    <definedName name="ptc">IFERROR(EVALUATE(SUBSTITUTE(SUBSTITUTE(#REF!,"[","*ISTEXT(""["),"]","]"")")),"")</definedName>
    <definedName name="qlc">IFERROR(EVALUATE(SUBSTITUTE(SUBSTITUTE(#REF!,"[","*ISTEXT(""["),"]","]"")")),"")</definedName>
    <definedName name="wsc">IFERROR(EVALUATE(SUBSTITUTE(SUBSTITUTE(#REF!,"[","*ISTEXT(""["),"]","]"")")),"")</definedName>
    <definedName name="xws">IFERROR(EVALUATE(SUBSTITUTE(SUBSTITUTE(#REF!,"[","*ISTEXT(""["),"]","]"")")),"")</definedName>
    <definedName name="_xlnm.Print_Area" localSheetId="0">工程量计算式!$A$1:$F$29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<sst xmlns="http://schemas.openxmlformats.org/spreadsheetml/2006/main" count="100" uniqueCount="72">
  <si>
    <t>工 程 量 计 算 式</t>
  </si>
  <si>
    <t>工程名称：</t>
  </si>
  <si>
    <t>序号</t>
  </si>
  <si>
    <t>名称</t>
  </si>
  <si>
    <t>计算式</t>
  </si>
  <si>
    <t>单位</t>
  </si>
  <si>
    <t>工程量</t>
  </si>
  <si>
    <t>备注</t>
  </si>
  <si>
    <t>墙体墙面</t>
  </si>
  <si>
    <t>砌体墙拆除</t>
  </si>
  <si>
    <t>（0.52+2+1.22+0.61）*0.28</t>
  </si>
  <si>
    <t>m3</t>
  </si>
  <si>
    <t>木板隔墙拆除</t>
  </si>
  <si>
    <t>1.17+2.64</t>
  </si>
  <si>
    <t>m2</t>
  </si>
  <si>
    <t>青砖墙体封门窗洞</t>
  </si>
  <si>
    <t>（2.4+1.17+2.64+0.7+0.52+2+1.22+0.61）*0.28</t>
  </si>
  <si>
    <t>墙体纠偏</t>
  </si>
  <si>
    <t>木结构</t>
  </si>
  <si>
    <t>柱基清洗</t>
  </si>
  <si>
    <t>3.14*0.345*0.29*2</t>
  </si>
  <si>
    <t>木柱修缮</t>
  </si>
  <si>
    <t>3.14*0.27*4.37*2</t>
  </si>
  <si>
    <t>木梁架检修</t>
  </si>
  <si>
    <t>榀</t>
  </si>
  <si>
    <t>木梁架梁检修（1榀）</t>
  </si>
  <si>
    <t>3.14*0.21*2.38+3.14*0.2*（3.36+1.95）+3.14*0.16*（2.96+1.23）+3.14*0.18*2.5+3.14*0.14*0.95+3.14*0.12*（0.54+0.44）+3.14*0.1*（0.36+0.34）</t>
  </si>
  <si>
    <t>木梁架短柱检修（1榀）</t>
  </si>
  <si>
    <t>3.14*0.14*（0.53+1.1+0.42+0.62+0.42+0.55+1.15+0.98+0.7）</t>
  </si>
  <si>
    <t>屋面</t>
  </si>
  <si>
    <t>揭顶蝴蝶瓦屋面</t>
  </si>
  <si>
    <t>9.56*9.34</t>
  </si>
  <si>
    <t>3.14*0.09*0.09*9.34+3.14*0.07*0.07*140.1</t>
  </si>
  <si>
    <t>DN180木檩条</t>
  </si>
  <si>
    <t>m</t>
  </si>
  <si>
    <t>3.14*0.18*8.88</t>
  </si>
  <si>
    <t>DN140木檩条</t>
  </si>
  <si>
    <t>8.88*11+8.03*3+3.56*2</t>
  </si>
  <si>
    <t>3.14*0.14*8.88*11+3.14*0.14*8.03*3+3.14*0.14*3.56*2</t>
  </si>
  <si>
    <t>桷板拆除</t>
  </si>
  <si>
    <t>5.4*int（9.34/0.21+1）+4.16*int（9.34/0.21+1）</t>
  </si>
  <si>
    <t>桷板更换、检修</t>
  </si>
  <si>
    <t>（0.1+0.07）*2*430.2</t>
  </si>
  <si>
    <t>重铺蝴蝶瓦屋面</t>
  </si>
  <si>
    <t>检修正脊</t>
  </si>
  <si>
    <t>200*35木封板</t>
  </si>
  <si>
    <t>7.41+10.46</t>
  </si>
  <si>
    <t>（0.2+0.035）*2*17.87</t>
  </si>
  <si>
    <t>综合脚手架</t>
  </si>
  <si>
    <t>25*（3.45+2.51/2）</t>
  </si>
  <si>
    <t>满堂脚手架</t>
  </si>
  <si>
    <t>项目</t>
  </si>
  <si>
    <t>桩号</t>
  </si>
  <si>
    <t>长度（m）</t>
  </si>
  <si>
    <t>单价（元）</t>
  </si>
  <si>
    <t>费用（万元）</t>
  </si>
  <si>
    <t>电力管线改移（铜DN100）</t>
  </si>
  <si>
    <t>LTQ1+184~LTQ1+479</t>
  </si>
  <si>
    <t>LTQ1+143</t>
  </si>
  <si>
    <t>LTQ0+655~LTQ0+676</t>
  </si>
  <si>
    <t>雨水管线改移（砼DN2000）</t>
  </si>
  <si>
    <t>LTQ1+277~LTQ1+284</t>
  </si>
  <si>
    <t>LTQ0+893~LTQ0+929</t>
  </si>
  <si>
    <t>LTQ0+751~LTQ0+767</t>
  </si>
  <si>
    <t>给水管线保护（铸铁DN300）</t>
  </si>
  <si>
    <t>LTQ0+802~LTQ1+178</t>
  </si>
  <si>
    <t>给水管线改移（PE DN80）</t>
  </si>
  <si>
    <t>LTQ1+171~LTQ1+177</t>
  </si>
  <si>
    <t>LTQ1+177~LTQ1+197</t>
  </si>
  <si>
    <t>电线改移（地上）</t>
  </si>
  <si>
    <t>LTQ1+137~LTQ1+490</t>
  </si>
  <si>
    <t>含变压器1座、电线杆6根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</si>
</sst>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2">
    <font>
      <sz val="11"/>
      <color theme="1"/>
      <name val="等线"/>
      <charset val="134"/>
      <scheme val="minor"/>
    </font>
    <font>
      <sz val="11"/>
      <color theme="1"/>
      <name val="宋体"/>
      <charset val="134"/>
    </font>
    <font>
      <b/>
      <sz val="16"/>
      <color theme="1"/>
      <name val="宋体"/>
      <charset val="134"/>
    </font>
    <font>
      <b/>
      <sz val="11"/>
      <color theme="1"/>
      <name val="宋体"/>
      <charset val="134"/>
    </font>
    <font>
      <u/>
      <sz val="11"/>
      <color rgb="FF0000FF"/>
      <name val="等线"/>
      <charset val="134"/>
      <scheme val="minor"/>
    </font>
    <font>
      <u/>
      <sz val="11"/>
      <color rgb="FF800080"/>
      <name val="等线"/>
      <charset val="134"/>
      <scheme val="minor"/>
    </font>
    <font>
      <sz val="11"/>
      <color rgb="FFFF0000"/>
      <name val="等线"/>
      <charset val="134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134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134"/>
      <scheme val="minor"/>
    </font>
    <font>
      <b/>
      <sz val="11"/>
      <color rgb="FF3F3F3F"/>
      <name val="等线"/>
      <charset val="134"/>
      <scheme val="minor"/>
    </font>
    <font>
      <b/>
      <sz val="11"/>
      <color rgb="FFFA7D00"/>
      <name val="等线"/>
      <charset val="134"/>
      <scheme val="minor"/>
    </font>
    <font>
      <b/>
      <sz val="11"/>
      <color rgb="FFFFFFFF"/>
      <name val="等线"/>
      <charset val="134"/>
      <scheme val="minor"/>
    </font>
    <font>
      <sz val="11"/>
      <color rgb="FFFA7D00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color rgb="FF006100"/>
      <name val="等线"/>
      <charset val="134"/>
      <scheme val="minor"/>
    </font>
    <font>
      <sz val="11"/>
      <color rgb="FF9C0006"/>
      <name val="等线"/>
      <charset val="134"/>
      <scheme val="minor"/>
    </font>
    <font>
      <sz val="11"/>
      <color rgb="FF9C6500"/>
      <name val="等线"/>
      <charset val="134"/>
      <scheme val="minor"/>
    </font>
    <font>
      <sz val="11"/>
      <color theme="0"/>
      <name val="等线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4506668294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5117038483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4506668294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450666829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45066682943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0" xfId="0" applyFill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176" fontId="1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176" fontId="2" fillId="0" borderId="0" xfId="0" applyNumberFormat="1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left" vertical="center" wrapText="1"/>
    </xf>
    <xf numFmtId="176" fontId="1" fillId="0" borderId="0" xfId="0" applyNumberFormat="1" applyFont="1" applyFill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176" fontId="1" fillId="0" borderId="0" xfId="0" applyNumberFormat="1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C000"/>
      <color rgb="00000000"/>
      <color rgb="0092D05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29"/>
  <sheetViews>
    <sheetView tabSelected="1" view="pageBreakPreview" zoomScale="115" zoomScaleNormal="100" topLeftCell="A7" workbookViewId="0">
      <selection activeCell="H5" sqref="H5"/>
    </sheetView>
  </sheetViews>
  <sheetFormatPr defaultColWidth="9" defaultRowHeight="27" customHeight="1"/>
  <cols>
    <col min="1" max="1" width="7" style="4" customWidth="1"/>
    <col min="2" max="2" width="24.5" style="5" customWidth="1"/>
    <col min="3" max="3" width="60.25" style="5" customWidth="1"/>
    <col min="4" max="4" width="5.875" style="4" customWidth="1"/>
    <col min="5" max="5" width="11.25" style="6" customWidth="1"/>
    <col min="6" max="6" width="13.875" style="4" customWidth="1"/>
    <col min="7" max="7" width="9" style="4"/>
    <col min="8" max="8" width="23" style="4" customWidth="1"/>
    <col min="9" max="9" width="9.375" style="4"/>
    <col min="10" max="11" width="9" style="4"/>
    <col min="12" max="12" width="9.375" style="4"/>
    <col min="13" max="13" width="10.375" style="4" customWidth="1"/>
    <col min="14" max="15" width="10.75" style="4" customWidth="1"/>
    <col min="16" max="16" width="9" style="4"/>
    <col min="17" max="17" width="11.75" style="4" customWidth="1"/>
    <col min="18" max="20" width="9" style="4"/>
    <col min="21" max="21" width="9.375" style="4"/>
    <col min="22" max="16384" width="9" style="4"/>
  </cols>
  <sheetData>
    <row r="1" customHeight="1" spans="1:17">
      <c r="A1" s="7" t="s">
        <v>0</v>
      </c>
      <c r="B1" s="8"/>
      <c r="C1" s="8"/>
      <c r="D1" s="7"/>
      <c r="E1" s="9"/>
      <c r="F1" s="7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</row>
    <row r="2" customHeight="1" spans="1:17">
      <c r="A2" s="11" t="s">
        <v>1</v>
      </c>
      <c r="B2" s="12"/>
      <c r="C2" s="12"/>
      <c r="D2" s="11"/>
      <c r="E2" s="13"/>
      <c r="F2" s="11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</row>
    <row r="3" customHeight="1" spans="1:17">
      <c r="A3" s="14" t="s">
        <v>2</v>
      </c>
      <c r="B3" s="15" t="s">
        <v>3</v>
      </c>
      <c r="C3" s="15" t="s">
        <v>4</v>
      </c>
      <c r="D3" s="14" t="s">
        <v>5</v>
      </c>
      <c r="E3" s="16" t="s">
        <v>6</v>
      </c>
      <c r="F3" s="14" t="s">
        <v>7</v>
      </c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</row>
    <row r="4" customHeight="1" spans="1:17">
      <c r="A4" s="14"/>
      <c r="B4" s="17" t="s">
        <v>8</v>
      </c>
      <c r="C4" s="15"/>
      <c r="D4" s="14"/>
      <c r="E4" s="16"/>
      <c r="F4" s="14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</row>
    <row r="5" ht="25" customHeight="1" spans="1:17">
      <c r="A5" s="14">
        <v>1</v>
      </c>
      <c r="B5" s="15" t="s">
        <v>9</v>
      </c>
      <c r="C5" s="15" t="s">
        <v>10</v>
      </c>
      <c r="D5" s="14" t="s">
        <v>11</v>
      </c>
      <c r="E5" s="18" cm="1">
        <f ca="1" t="array" ref="E5">aa</f>
        <v>1.218</v>
      </c>
      <c r="F5" s="14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</row>
    <row r="6" ht="25" customHeight="1" spans="1:17">
      <c r="A6" s="14">
        <v>2</v>
      </c>
      <c r="B6" s="15" t="s">
        <v>12</v>
      </c>
      <c r="C6" s="15" t="s">
        <v>13</v>
      </c>
      <c r="D6" s="14" t="s">
        <v>14</v>
      </c>
      <c r="E6" s="18" cm="1">
        <f ca="1" t="array" ref="E6">aa</f>
        <v>3.81</v>
      </c>
      <c r="F6" s="14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</row>
    <row r="7" s="4" customFormat="1" ht="30" customHeight="1" spans="1:17">
      <c r="A7" s="14">
        <v>3</v>
      </c>
      <c r="B7" s="15" t="s">
        <v>15</v>
      </c>
      <c r="C7" s="15" t="s">
        <v>16</v>
      </c>
      <c r="D7" s="14" t="s">
        <v>11</v>
      </c>
      <c r="E7" s="18" cm="1">
        <f ca="1" t="array" ref="E7">aa</f>
        <v>3.1528</v>
      </c>
      <c r="F7" s="14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</row>
    <row r="8" s="4" customFormat="1" ht="25" customHeight="1" spans="1:17">
      <c r="A8" s="14">
        <v>4</v>
      </c>
      <c r="B8" s="15" t="s">
        <v>17</v>
      </c>
      <c r="C8" s="15">
        <v>17.1</v>
      </c>
      <c r="D8" s="14" t="s">
        <v>14</v>
      </c>
      <c r="E8" s="18" cm="1">
        <f ca="1" t="array" ref="E8">aa</f>
        <v>17.1</v>
      </c>
      <c r="F8" s="14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</row>
    <row r="9" s="4" customFormat="1" customHeight="1" spans="1:17">
      <c r="A9" s="14"/>
      <c r="B9" s="17" t="s">
        <v>18</v>
      </c>
      <c r="C9" s="15"/>
      <c r="D9" s="14"/>
      <c r="E9" s="16"/>
      <c r="F9" s="14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</row>
    <row r="10" s="4" customFormat="1" ht="25" customHeight="1" spans="1:17">
      <c r="A10" s="14">
        <v>1</v>
      </c>
      <c r="B10" s="15" t="s">
        <v>19</v>
      </c>
      <c r="C10" s="15" t="s">
        <v>20</v>
      </c>
      <c r="D10" s="14" t="s">
        <v>14</v>
      </c>
      <c r="E10" s="18" cm="1">
        <f ca="1" t="array" ref="E10">aa</f>
        <v>0.628314</v>
      </c>
      <c r="F10" s="14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</row>
    <row r="11" s="4" customFormat="1" ht="25" customHeight="1" spans="1:17">
      <c r="A11" s="14">
        <v>2</v>
      </c>
      <c r="B11" s="15" t="s">
        <v>21</v>
      </c>
      <c r="C11" s="15" t="s">
        <v>22</v>
      </c>
      <c r="D11" s="14" t="s">
        <v>14</v>
      </c>
      <c r="E11" s="18" cm="1">
        <f ca="1" t="array" ref="E11">aa</f>
        <v>7.409772</v>
      </c>
      <c r="F11" s="14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</row>
    <row r="12" s="4" customFormat="1" ht="30" customHeight="1" spans="1:17">
      <c r="A12" s="14">
        <v>3</v>
      </c>
      <c r="B12" s="15" t="s">
        <v>23</v>
      </c>
      <c r="C12" s="15">
        <v>2</v>
      </c>
      <c r="D12" s="14" t="s">
        <v>24</v>
      </c>
      <c r="E12" s="18" cm="1">
        <f ca="1" t="array" ref="E12">aa</f>
        <v>2</v>
      </c>
      <c r="F12" s="14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</row>
    <row r="13" s="4" customFormat="1" ht="51" customHeight="1" spans="1:17">
      <c r="A13" s="14"/>
      <c r="B13" s="15" t="s">
        <v>25</v>
      </c>
      <c r="C13" s="15" t="s">
        <v>26</v>
      </c>
      <c r="D13" s="14" t="s">
        <v>14</v>
      </c>
      <c r="E13" s="16" cm="1">
        <f ca="1" t="array" ref="E13">aa</f>
        <v>9.428792</v>
      </c>
      <c r="F13" s="19">
        <f ca="1">E13*2</f>
        <v>18.857584</v>
      </c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</row>
    <row r="14" s="4" customFormat="1" ht="25" customHeight="1" spans="1:17">
      <c r="A14" s="14"/>
      <c r="B14" s="15" t="s">
        <v>27</v>
      </c>
      <c r="C14" s="15" t="s">
        <v>28</v>
      </c>
      <c r="D14" s="14" t="s">
        <v>14</v>
      </c>
      <c r="E14" s="16" cm="1">
        <f ca="1" t="array" ref="E14">aa</f>
        <v>2.844212</v>
      </c>
      <c r="F14" s="19">
        <f ca="1">E14*2</f>
        <v>5.688424</v>
      </c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</row>
    <row r="15" s="4" customFormat="1" customHeight="1" spans="1:17">
      <c r="A15" s="14"/>
      <c r="B15" s="17" t="s">
        <v>29</v>
      </c>
      <c r="C15" s="15"/>
      <c r="D15" s="14"/>
      <c r="E15" s="16"/>
      <c r="F15" s="14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</row>
    <row r="16" s="4" customFormat="1" ht="25" customHeight="1" spans="1:17">
      <c r="A16" s="14">
        <v>1</v>
      </c>
      <c r="B16" s="15" t="s">
        <v>30</v>
      </c>
      <c r="C16" s="15" t="s">
        <v>31</v>
      </c>
      <c r="D16" s="14" t="s">
        <v>14</v>
      </c>
      <c r="E16" s="18" cm="1">
        <f ca="1" t="array" ref="E16">aa</f>
        <v>89.2904</v>
      </c>
      <c r="F16" s="14"/>
      <c r="G16" s="10"/>
      <c r="H16" s="10" t="s">
        <v>32</v>
      </c>
      <c r="I16" s="10"/>
      <c r="J16" s="10"/>
      <c r="K16" s="10"/>
      <c r="L16" s="10"/>
      <c r="M16" s="10"/>
      <c r="N16" s="10"/>
      <c r="O16" s="10"/>
      <c r="P16" s="10"/>
      <c r="Q16" s="10"/>
    </row>
    <row r="17" s="4" customFormat="1" ht="25" customHeight="1" spans="1:17">
      <c r="A17" s="14">
        <v>2</v>
      </c>
      <c r="B17" s="15" t="s">
        <v>33</v>
      </c>
      <c r="C17" s="15">
        <v>8.88</v>
      </c>
      <c r="D17" s="14" t="s">
        <v>34</v>
      </c>
      <c r="E17" s="16" cm="1">
        <f ca="1" t="array" ref="E17">aa</f>
        <v>8.88</v>
      </c>
      <c r="F17" s="14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</row>
    <row r="18" s="4" customFormat="1" ht="30" customHeight="1" spans="1:17">
      <c r="A18" s="14"/>
      <c r="B18" s="15"/>
      <c r="C18" s="15" t="s">
        <v>35</v>
      </c>
      <c r="D18" s="14" t="s">
        <v>14</v>
      </c>
      <c r="E18" s="16" cm="1">
        <f ca="1" t="array" ref="E18">aa</f>
        <v>5.018976</v>
      </c>
      <c r="F18" s="14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</row>
    <row r="19" s="4" customFormat="1" ht="25" customHeight="1" spans="1:17">
      <c r="A19" s="14">
        <v>3</v>
      </c>
      <c r="B19" s="15" t="s">
        <v>36</v>
      </c>
      <c r="C19" s="15" t="s">
        <v>37</v>
      </c>
      <c r="D19" s="14" t="s">
        <v>34</v>
      </c>
      <c r="E19" s="16" cm="1">
        <f ca="1" t="array" ref="E19">aa</f>
        <v>128.89</v>
      </c>
      <c r="F19" s="14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</row>
    <row r="20" s="4" customFormat="1" ht="25" customHeight="1" spans="1:17">
      <c r="A20" s="14"/>
      <c r="B20" s="15"/>
      <c r="C20" s="15" t="s">
        <v>38</v>
      </c>
      <c r="D20" s="14" t="s">
        <v>14</v>
      </c>
      <c r="E20" s="16" cm="1">
        <f ca="1" t="array" ref="E20">aa</f>
        <v>56.660044</v>
      </c>
      <c r="F20" s="14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</row>
    <row r="21" s="4" customFormat="1" ht="25" customHeight="1" spans="1:17">
      <c r="A21" s="14">
        <v>4</v>
      </c>
      <c r="B21" s="15" t="s">
        <v>39</v>
      </c>
      <c r="C21" s="20" t="s">
        <v>40</v>
      </c>
      <c r="D21" s="14" t="s">
        <v>34</v>
      </c>
      <c r="E21" s="16" cm="1">
        <f ca="1" t="array" ref="E21">aa</f>
        <v>430.2</v>
      </c>
      <c r="F21" s="14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</row>
    <row r="22" s="4" customFormat="1" ht="25" customHeight="1" spans="1:17">
      <c r="A22" s="14">
        <v>4</v>
      </c>
      <c r="B22" s="15" t="s">
        <v>41</v>
      </c>
      <c r="C22" s="20" t="s">
        <v>40</v>
      </c>
      <c r="D22" s="14" t="s">
        <v>34</v>
      </c>
      <c r="E22" s="16" cm="1">
        <f ca="1" t="array" ref="E22">aa</f>
        <v>430.2</v>
      </c>
      <c r="F22" s="14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</row>
    <row r="23" s="4" customFormat="1" ht="25" customHeight="1" spans="1:17">
      <c r="A23" s="14"/>
      <c r="B23" s="15"/>
      <c r="C23" s="15" t="s">
        <v>42</v>
      </c>
      <c r="D23" s="14" t="s">
        <v>14</v>
      </c>
      <c r="E23" s="16" cm="1">
        <f ca="1" t="array" ref="E23">aa</f>
        <v>146.268</v>
      </c>
      <c r="F23" s="14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</row>
    <row r="24" s="4" customFormat="1" ht="30" customHeight="1" spans="1:17">
      <c r="A24" s="14">
        <v>5</v>
      </c>
      <c r="B24" s="15" t="s">
        <v>43</v>
      </c>
      <c r="C24" s="15" t="s">
        <v>31</v>
      </c>
      <c r="D24" s="14" t="s">
        <v>14</v>
      </c>
      <c r="E24" s="16" cm="1">
        <f ca="1" t="array" ref="E24">aa</f>
        <v>89.2904</v>
      </c>
      <c r="F24" s="14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</row>
    <row r="25" s="4" customFormat="1" ht="30" customHeight="1" spans="1:17">
      <c r="A25" s="14">
        <v>6</v>
      </c>
      <c r="B25" s="15" t="s">
        <v>44</v>
      </c>
      <c r="C25" s="15">
        <v>9.34</v>
      </c>
      <c r="D25" s="14" t="s">
        <v>34</v>
      </c>
      <c r="E25" s="16" cm="1">
        <f ca="1" t="array" ref="E25">aa</f>
        <v>9.34</v>
      </c>
      <c r="F25" s="14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</row>
    <row r="26" s="4" customFormat="1" ht="30" customHeight="1" spans="1:17">
      <c r="A26" s="14">
        <v>7</v>
      </c>
      <c r="B26" s="15" t="s">
        <v>45</v>
      </c>
      <c r="C26" s="15" t="s">
        <v>46</v>
      </c>
      <c r="D26" s="14" t="s">
        <v>34</v>
      </c>
      <c r="E26" s="16" cm="1">
        <f ca="1" t="array" ref="E26">aa</f>
        <v>17.87</v>
      </c>
      <c r="F26" s="14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</row>
    <row r="27" s="4" customFormat="1" ht="25" customHeight="1" spans="1:17">
      <c r="A27" s="14"/>
      <c r="B27" s="15"/>
      <c r="C27" s="15" t="s">
        <v>47</v>
      </c>
      <c r="D27" s="14" t="s">
        <v>14</v>
      </c>
      <c r="E27" s="16" cm="1">
        <f ca="1" t="array" ref="E27">aa</f>
        <v>8.3989</v>
      </c>
      <c r="F27" s="14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</row>
    <row r="28" s="4" customFormat="1" ht="30" customHeight="1" spans="1:17">
      <c r="A28" s="14">
        <v>8</v>
      </c>
      <c r="B28" s="15" t="s">
        <v>48</v>
      </c>
      <c r="C28" s="15" t="s">
        <v>49</v>
      </c>
      <c r="D28" s="14" t="s">
        <v>14</v>
      </c>
      <c r="E28" s="16" cm="1">
        <f ca="1" t="array" ref="E28">aa</f>
        <v>117.625</v>
      </c>
      <c r="F28" s="14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</row>
    <row r="29" customHeight="1" spans="1:17">
      <c r="A29" s="20">
        <v>9</v>
      </c>
      <c r="B29" s="21" t="s">
        <v>50</v>
      </c>
      <c r="C29" s="21">
        <v>33.39</v>
      </c>
      <c r="D29" s="14" t="s">
        <v>14</v>
      </c>
      <c r="E29" s="16" cm="1">
        <f ca="1" t="array" ref="E29">aa</f>
        <v>33.39</v>
      </c>
      <c r="F29" s="21"/>
      <c r="G29" s="22"/>
      <c r="H29" s="22"/>
      <c r="I29" s="22"/>
      <c r="J29" s="22"/>
      <c r="K29" s="23"/>
      <c r="L29" s="22"/>
    </row>
  </sheetData>
  <mergeCells count="3">
    <mergeCell ref="A1:F1"/>
    <mergeCell ref="A2:F2"/>
    <mergeCell ref="G29:I29"/>
  </mergeCells>
  <pageMargins left="0.75" right="0.75" top="1" bottom="1" header="0.5" footer="0.5"/>
  <pageSetup paperSize="9" scale="68" orientation="portrait"/>
  <headerFooter/>
  <colBreaks count="1" manualBreakCount="1">
    <brk id="6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9"/>
  <sheetViews>
    <sheetView workbookViewId="0">
      <selection activeCell="K16" sqref="K16"/>
    </sheetView>
  </sheetViews>
  <sheetFormatPr defaultColWidth="9" defaultRowHeight="14.25" outlineLevelCol="6"/>
  <cols>
    <col min="2" max="2" width="30" customWidth="1"/>
    <col min="3" max="3" width="22.375" customWidth="1"/>
    <col min="4" max="4" width="10.75" customWidth="1"/>
    <col min="5" max="5" width="11.375" customWidth="1"/>
    <col min="6" max="6" width="14.5" customWidth="1"/>
    <col min="7" max="7" width="27.25" customWidth="1"/>
    <col min="8" max="8" width="14.875" customWidth="1"/>
    <col min="9" max="9" width="24.125" customWidth="1"/>
    <col min="11" max="11" width="31.875" customWidth="1"/>
  </cols>
  <sheetData>
    <row r="1" ht="30.95" customHeight="1" spans="1:7">
      <c r="A1" s="1" t="s">
        <v>2</v>
      </c>
      <c r="B1" s="1" t="s">
        <v>51</v>
      </c>
      <c r="C1" s="1" t="s">
        <v>52</v>
      </c>
      <c r="D1" s="1" t="s">
        <v>53</v>
      </c>
      <c r="E1" s="1" t="s">
        <v>54</v>
      </c>
      <c r="F1" s="1" t="s">
        <v>55</v>
      </c>
      <c r="G1" s="1" t="s">
        <v>7</v>
      </c>
    </row>
    <row r="2" spans="1:7">
      <c r="A2" s="2">
        <v>1</v>
      </c>
      <c r="B2" s="2" t="s">
        <v>56</v>
      </c>
      <c r="C2" s="2" t="s">
        <v>57</v>
      </c>
      <c r="D2" s="2">
        <v>341</v>
      </c>
      <c r="E2" s="2">
        <v>10000</v>
      </c>
      <c r="F2" s="2">
        <f t="shared" ref="F2:F11" si="0">D2*E2/10000</f>
        <v>341</v>
      </c>
      <c r="G2" s="2"/>
    </row>
    <row r="3" spans="1:7">
      <c r="A3" s="2">
        <v>2</v>
      </c>
      <c r="B3" s="2" t="s">
        <v>56</v>
      </c>
      <c r="C3" s="2" t="s">
        <v>58</v>
      </c>
      <c r="D3" s="2">
        <v>51</v>
      </c>
      <c r="E3" s="2">
        <v>10000</v>
      </c>
      <c r="F3" s="2">
        <f t="shared" si="0"/>
        <v>51</v>
      </c>
      <c r="G3" s="2"/>
    </row>
    <row r="4" spans="1:7">
      <c r="A4" s="2">
        <v>3</v>
      </c>
      <c r="B4" s="2" t="s">
        <v>56</v>
      </c>
      <c r="C4" s="2" t="s">
        <v>59</v>
      </c>
      <c r="D4" s="2">
        <v>53</v>
      </c>
      <c r="E4" s="2">
        <v>10000</v>
      </c>
      <c r="F4" s="2">
        <f t="shared" si="0"/>
        <v>53</v>
      </c>
      <c r="G4" s="2"/>
    </row>
    <row r="5" spans="1:7">
      <c r="A5" s="2">
        <v>4</v>
      </c>
      <c r="B5" s="2" t="s">
        <v>60</v>
      </c>
      <c r="C5" s="2" t="s">
        <v>61</v>
      </c>
      <c r="D5" s="2">
        <v>26</v>
      </c>
      <c r="E5" s="2">
        <v>8000</v>
      </c>
      <c r="F5" s="2">
        <f t="shared" si="0"/>
        <v>20.8</v>
      </c>
      <c r="G5" s="2"/>
    </row>
    <row r="6" spans="1:7">
      <c r="A6" s="2">
        <v>5</v>
      </c>
      <c r="B6" s="2" t="s">
        <v>60</v>
      </c>
      <c r="C6" s="2" t="s">
        <v>62</v>
      </c>
      <c r="D6" s="2">
        <v>38</v>
      </c>
      <c r="E6" s="2">
        <v>8000</v>
      </c>
      <c r="F6" s="2">
        <f t="shared" si="0"/>
        <v>30.4</v>
      </c>
      <c r="G6" s="2"/>
    </row>
    <row r="7" spans="1:7">
      <c r="A7" s="2">
        <v>6</v>
      </c>
      <c r="B7" s="2" t="s">
        <v>60</v>
      </c>
      <c r="C7" s="2" t="s">
        <v>63</v>
      </c>
      <c r="D7" s="2">
        <v>26</v>
      </c>
      <c r="E7" s="2">
        <v>8000</v>
      </c>
      <c r="F7" s="2">
        <f t="shared" si="0"/>
        <v>20.8</v>
      </c>
      <c r="G7" s="2"/>
    </row>
    <row r="8" spans="1:7">
      <c r="A8" s="2">
        <v>7</v>
      </c>
      <c r="B8" s="2" t="s">
        <v>64</v>
      </c>
      <c r="C8" s="2" t="s">
        <v>65</v>
      </c>
      <c r="D8" s="2">
        <v>373</v>
      </c>
      <c r="E8" s="2"/>
      <c r="F8" s="2">
        <f t="shared" si="0"/>
        <v>0</v>
      </c>
      <c r="G8" s="2"/>
    </row>
    <row r="9" spans="1:7">
      <c r="A9" s="2">
        <v>8</v>
      </c>
      <c r="B9" s="2" t="s">
        <v>66</v>
      </c>
      <c r="C9" s="2" t="s">
        <v>67</v>
      </c>
      <c r="D9" s="2">
        <v>49</v>
      </c>
      <c r="E9" s="2">
        <v>1500</v>
      </c>
      <c r="F9" s="2">
        <f t="shared" si="0"/>
        <v>7.35</v>
      </c>
      <c r="G9" s="2"/>
    </row>
    <row r="10" spans="1:7">
      <c r="A10" s="2">
        <v>9</v>
      </c>
      <c r="B10" s="2" t="s">
        <v>66</v>
      </c>
      <c r="C10" s="2" t="s">
        <v>68</v>
      </c>
      <c r="D10" s="2">
        <v>31</v>
      </c>
      <c r="E10" s="2">
        <v>1500</v>
      </c>
      <c r="F10" s="2">
        <f t="shared" si="0"/>
        <v>4.65</v>
      </c>
      <c r="G10" s="2"/>
    </row>
    <row r="11" spans="1:7">
      <c r="A11" s="2">
        <v>10</v>
      </c>
      <c r="B11" s="2" t="s">
        <v>69</v>
      </c>
      <c r="C11" s="2" t="s">
        <v>70</v>
      </c>
      <c r="D11" s="2">
        <v>397.66</v>
      </c>
      <c r="E11" s="3"/>
      <c r="F11" s="2">
        <f t="shared" si="0"/>
        <v>0</v>
      </c>
      <c r="G11" s="2" t="s">
        <v>71</v>
      </c>
    </row>
    <row r="12" spans="1:7">
      <c r="A12" s="1"/>
      <c r="B12" s="1"/>
      <c r="C12" s="1"/>
      <c r="D12" s="1"/>
      <c r="E12" s="1"/>
      <c r="F12" s="1"/>
      <c r="G12" s="1"/>
    </row>
    <row r="13" spans="1:7">
      <c r="A13" s="1"/>
      <c r="B13" s="1"/>
      <c r="C13" s="1"/>
      <c r="D13" s="1"/>
      <c r="E13" s="1"/>
      <c r="F13" s="1"/>
      <c r="G13" s="1"/>
    </row>
    <row r="14" spans="1:7">
      <c r="A14" s="1"/>
      <c r="B14" s="1"/>
      <c r="C14" s="1"/>
      <c r="D14" s="1"/>
      <c r="E14" s="1"/>
      <c r="F14" s="1"/>
      <c r="G14" s="1"/>
    </row>
    <row r="15" spans="1:7">
      <c r="A15" s="1"/>
      <c r="B15" s="1"/>
      <c r="C15" s="1"/>
      <c r="D15" s="1"/>
      <c r="E15" s="1"/>
      <c r="F15" s="1"/>
      <c r="G15" s="1"/>
    </row>
    <row r="16" spans="1:7">
      <c r="A16" s="1"/>
    </row>
    <row r="17" ht="32.1" customHeight="1" spans="1:7">
      <c r="A17" s="1"/>
      <c r="B17" s="1"/>
      <c r="C17" s="1"/>
      <c r="D17" s="1"/>
      <c r="E17" s="1"/>
      <c r="F17" s="1"/>
      <c r="G17" s="1"/>
    </row>
    <row r="18" spans="1:7">
      <c r="A18" s="1"/>
      <c r="B18" s="1"/>
      <c r="C18" s="1"/>
      <c r="D18" s="1"/>
      <c r="E18" s="1"/>
      <c r="F18" s="1"/>
      <c r="G18" s="1"/>
    </row>
    <row r="19" spans="1:7">
      <c r="A19" s="1"/>
      <c r="B19" s="1"/>
      <c r="C19" s="1"/>
      <c r="D19" s="1"/>
      <c r="E19" s="1"/>
      <c r="F19" s="1"/>
      <c r="G19" s="1"/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工程量计算式</vt:lpstr>
      <vt:lpstr>管线改移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35308</dc:creator>
  <cp:lastModifiedBy>欧锐</cp:lastModifiedBy>
  <dcterms:created xsi:type="dcterms:W3CDTF">2020-11-10T07:03:00Z</dcterms:created>
  <cp:lastPrinted>2021-12-06T01:29:00Z</cp:lastPrinted>
  <dcterms:modified xsi:type="dcterms:W3CDTF">2025-12-05T06:24:45Z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EBB532125F444CE4B031AF83FF7A8C95_13</vt:lpwstr>
  </property>
</Properties>
</file>